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8(H27調査)\16_経営比較分析表\100_市町村回答\07_●館林市　　　　　※\【最終版】下水道事業\"/>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<sst xmlns="http://schemas.openxmlformats.org/spreadsheetml/2006/main" count="221" uniqueCount="111">
  <si>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</si>
  <si>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</si>
  <si>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</si>
  <si>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</si>
  <si>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</si>
  <si>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</si>
  <si>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</si>
  <si>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</si>
  <si>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</si>
  <si>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</si>
  <si>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</si>
  <si>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</si>
  <si>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</si>
  <si>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</si>
  <si>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</si>
  <si>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</si>
  <si>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</si>
  <si>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</si>
  <si>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</si>
  <si>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</si>
  <si>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</si>
  <si>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</si>
  <si>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</si>
  <si>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</si>
  <si>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</si>
  <si>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</si>
  <si>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</si>
  <si>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</si>
  <si>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</si>
  <si>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</si>
  <si>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</si>
  <si>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</si>
  <si>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</si>
  <si>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</si>
  <si>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</si>
  <si>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</si>
  <si>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</si>
  <si>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</si>
  <si>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</si>
  <si>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</si>
  <si>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</si>
  <si>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</si>
  <si>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</si>
  <si>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</si>
  <si>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</si>
  <si>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</si>
  <si>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</si>
  <si>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</si>
  <si>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</si>
  <si>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</si>
  <si>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</si>
  <si>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</si>
  <si>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</si>
  <si>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</si>
  <si>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</si>
  <si>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</si>
  <si>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</si>
  <si>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</si>
  <si>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</si>
  <si>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</si>
  <si>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</si>
  <si>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</si>
  <si>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</si>
  <si>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</si>
  <si>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</si>
  <si>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</si>
  <si>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</si>
  <si>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</si>
  <si>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</si>
  <si>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</si>
  <si>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</si>
  <si>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</si>
  <si>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</si>
  <si>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</si>
  <si>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</si>
  <si>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</si>
  <si>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</si>
  <si>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</si>
  <si>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</si>
  <si>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</si>
  <si>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</si>
  <si>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</si>
  <si>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</si>
  <si>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</si>
  <si>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</si>
  <si>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</si>
  <si>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</si>
  <si>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</si>
  <si>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</si>
  <si>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</si>
  <si>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</si>
  <si>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</si>
  <si>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</si>
  <si>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</si>
  <si>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</si>
  <si>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</si>
  <si>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館林市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</si>
  <si>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</si>
  <si>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</si>
  <si>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</si>
  <si>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</si>
  <si>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</si>
  <si>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</si>
  <si>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</si>
  <si>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</si>
  <si>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</si>
  <si>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</si>
  <si>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</si>
  <si>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・農業集落排水事業は、その性質上、料金収入だけでは経営が成り立たないため、一般会計からの繰入金に依存せざるを得ない。
　しかし、水洗化率の向上による料金収入の増加や適正な維持管理を行うことによる経費削減などにより、将来にわたって安定的な経営を継続していきたい。</t>
    <phoneticPr fontId="4"/>
  </si>
  <si>
    <t xml:space="preserve">・収益的収支比率より、毎年100％前後の数値を保っており、経営は健全と判断できる。
　このことは、施設が比較的新しいことと（古いもので供用開始後15年程度）、一般会計からの繰入金により適正に維持管理されているためである。今後、施設の老朽化が進み、維持管理費の増加が続いた場合、経営状況は悪化していくことが予想される。よい経営状態を保つために、接続促進により料金収入を増やすことが必要である。
・経費回収率と汚水処理原価の数値は、類似団体と比較すると同水準で、今後も効率性のよい経営努力を続けていく。
・水洗化率は様々な要因から低く、早期の切り替え促進を図っている。
</t>
    <rPh sb="224" eb="227">
      <t>ドウスイジュン</t>
    </rPh>
    <phoneticPr fontId="4"/>
  </si>
  <si>
    <t>・下早川田地区の施設は平成12年、木戸地区の施設は平成17年に供用開始と比較的新しい施設のため、老朽化対策の費用は比較的抑えられており、管渠の改善実績はまだない。
　しかし、下早川田地区の修繕費は年々増加傾向にあり、今後も増えることが予想される。そのため発生ベースの修繕対策でなく、処理場、管渠等の長期的に安定運転をするために、平成27年度機能診断を実施した。今後計画的な改築・修繕を行うため長寿命化計画を策定する予定である。</t>
    <rPh sb="68" eb="70">
      <t>カンキョ</t>
    </rPh>
    <rPh sb="145" eb="147">
      <t>カンキョ</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</si>
</sst>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7212680"/>
        <c:axId val="155647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0.06</c:v>
                </c:pt>
                <c:pt idx="2">
                  <c:v>0.04</c:v>
                </c:pt>
                <c:pt idx="3">
                  <c:v>0.02</c:v>
                </c:pt>
                <c:pt idx="4">
                  <c:v>0.01</c:v>
                </c:pt>
              </c:numCache>
            </c:numRef>
          </c:val>
          <c:smooth val="0"/>
        </c:ser>
        <c:dLbls>
          <c:showLegendKey val="0"/>
          <c:showVal val="0"/>
          <c:showCatName val="0"/>
          <c:showSerName val="0"/>
          <c:showPercent val="0"/>
          <c:showBubbleSize val="0"/>
        </c:dLbls>
        <c:marker val="1"/>
        <c:smooth val="0"/>
        <c:axId val="57212680"/>
        <c:axId val="155647856"/>
      </c:lineChart>
      <c:dateAx>
        <c:axId val="57212680"/>
        <c:scaling>
          <c:orientation val="minMax"/>
        </c:scaling>
        <c:delete val="1"/>
        <c:axPos val="b"/>
        <c:numFmt formatCode="ge" sourceLinked="1"/>
        <c:majorTickMark val="none"/>
        <c:minorTickMark val="none"/>
        <c:tickLblPos val="none"/>
        <c:crossAx val="155647856"/>
        <c:crosses val="autoZero"/>
        <c:auto val="1"/>
        <c:lblOffset val="100"/>
        <c:baseTimeUnit val="years"/>
      </c:dateAx>
      <c:valAx>
        <c:axId val="155647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212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34.76</c:v>
                </c:pt>
                <c:pt idx="1">
                  <c:v>34.15</c:v>
                </c:pt>
                <c:pt idx="2">
                  <c:v>35.979999999999997</c:v>
                </c:pt>
                <c:pt idx="3">
                  <c:v>35.770000000000003</c:v>
                </c:pt>
                <c:pt idx="4">
                  <c:v>35.369999999999997</c:v>
                </c:pt>
              </c:numCache>
            </c:numRef>
          </c:val>
        </c:ser>
        <c:dLbls>
          <c:showLegendKey val="0"/>
          <c:showVal val="0"/>
          <c:showCatName val="0"/>
          <c:showSerName val="0"/>
          <c:showPercent val="0"/>
          <c:showBubbleSize val="0"/>
        </c:dLbls>
        <c:gapWidth val="150"/>
        <c:axId val="111822176"/>
        <c:axId val="111822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46.06</c:v>
                </c:pt>
                <c:pt idx="2">
                  <c:v>45.95</c:v>
                </c:pt>
                <c:pt idx="3">
                  <c:v>53.24</c:v>
                </c:pt>
                <c:pt idx="4">
                  <c:v>52.31</c:v>
                </c:pt>
              </c:numCache>
            </c:numRef>
          </c:val>
          <c:smooth val="0"/>
        </c:ser>
        <c:dLbls>
          <c:showLegendKey val="0"/>
          <c:showVal val="0"/>
          <c:showCatName val="0"/>
          <c:showSerName val="0"/>
          <c:showPercent val="0"/>
          <c:showBubbleSize val="0"/>
        </c:dLbls>
        <c:marker val="1"/>
        <c:smooth val="0"/>
        <c:axId val="111822176"/>
        <c:axId val="111822568"/>
      </c:lineChart>
      <c:dateAx>
        <c:axId val="111822176"/>
        <c:scaling>
          <c:orientation val="minMax"/>
        </c:scaling>
        <c:delete val="1"/>
        <c:axPos val="b"/>
        <c:numFmt formatCode="ge" sourceLinked="1"/>
        <c:majorTickMark val="none"/>
        <c:minorTickMark val="none"/>
        <c:tickLblPos val="none"/>
        <c:crossAx val="111822568"/>
        <c:crosses val="autoZero"/>
        <c:auto val="1"/>
        <c:lblOffset val="100"/>
        <c:baseTimeUnit val="years"/>
      </c:dateAx>
      <c:valAx>
        <c:axId val="111822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82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74.790000000000006</c:v>
                </c:pt>
                <c:pt idx="1">
                  <c:v>76.34</c:v>
                </c:pt>
                <c:pt idx="2">
                  <c:v>74.45</c:v>
                </c:pt>
                <c:pt idx="3">
                  <c:v>77.66</c:v>
                </c:pt>
                <c:pt idx="4">
                  <c:v>76.900000000000006</c:v>
                </c:pt>
              </c:numCache>
            </c:numRef>
          </c:val>
        </c:ser>
        <c:dLbls>
          <c:showLegendKey val="0"/>
          <c:showVal val="0"/>
          <c:showCatName val="0"/>
          <c:showSerName val="0"/>
          <c:showPercent val="0"/>
          <c:showBubbleSize val="0"/>
        </c:dLbls>
        <c:gapWidth val="150"/>
        <c:axId val="242104448"/>
        <c:axId val="242104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72.989999999999995</c:v>
                </c:pt>
                <c:pt idx="2">
                  <c:v>71.97</c:v>
                </c:pt>
                <c:pt idx="3">
                  <c:v>84.07</c:v>
                </c:pt>
                <c:pt idx="4">
                  <c:v>84.32</c:v>
                </c:pt>
              </c:numCache>
            </c:numRef>
          </c:val>
          <c:smooth val="0"/>
        </c:ser>
        <c:dLbls>
          <c:showLegendKey val="0"/>
          <c:showVal val="0"/>
          <c:showCatName val="0"/>
          <c:showSerName val="0"/>
          <c:showPercent val="0"/>
          <c:showBubbleSize val="0"/>
        </c:dLbls>
        <c:marker val="1"/>
        <c:smooth val="0"/>
        <c:axId val="242104448"/>
        <c:axId val="242104840"/>
      </c:lineChart>
      <c:dateAx>
        <c:axId val="242104448"/>
        <c:scaling>
          <c:orientation val="minMax"/>
        </c:scaling>
        <c:delete val="1"/>
        <c:axPos val="b"/>
        <c:numFmt formatCode="ge" sourceLinked="1"/>
        <c:majorTickMark val="none"/>
        <c:minorTickMark val="none"/>
        <c:tickLblPos val="none"/>
        <c:crossAx val="242104840"/>
        <c:crosses val="autoZero"/>
        <c:auto val="1"/>
        <c:lblOffset val="100"/>
        <c:baseTimeUnit val="years"/>
      </c:dateAx>
      <c:valAx>
        <c:axId val="242104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104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370168884887795"/>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98.68</c:v>
                </c:pt>
                <c:pt idx="1">
                  <c:v>99.54</c:v>
                </c:pt>
                <c:pt idx="2">
                  <c:v>100.81</c:v>
                </c:pt>
                <c:pt idx="3">
                  <c:v>99.22</c:v>
                </c:pt>
                <c:pt idx="4">
                  <c:v>100.76</c:v>
                </c:pt>
              </c:numCache>
            </c:numRef>
          </c:val>
        </c:ser>
        <c:dLbls>
          <c:showLegendKey val="0"/>
          <c:showVal val="0"/>
          <c:showCatName val="0"/>
          <c:showSerName val="0"/>
          <c:showPercent val="0"/>
          <c:showBubbleSize val="0"/>
        </c:dLbls>
        <c:gapWidth val="150"/>
        <c:axId val="111681080"/>
        <c:axId val="155118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1681080"/>
        <c:axId val="155118360"/>
      </c:lineChart>
      <c:dateAx>
        <c:axId val="111681080"/>
        <c:scaling>
          <c:orientation val="minMax"/>
        </c:scaling>
        <c:delete val="1"/>
        <c:axPos val="b"/>
        <c:numFmt formatCode="ge" sourceLinked="1"/>
        <c:majorTickMark val="none"/>
        <c:minorTickMark val="none"/>
        <c:tickLblPos val="none"/>
        <c:crossAx val="155118360"/>
        <c:crosses val="autoZero"/>
        <c:auto val="1"/>
        <c:lblOffset val="100"/>
        <c:baseTimeUnit val="years"/>
      </c:dateAx>
      <c:valAx>
        <c:axId val="155118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681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5466856"/>
        <c:axId val="112155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5466856"/>
        <c:axId val="112155576"/>
      </c:lineChart>
      <c:dateAx>
        <c:axId val="155466856"/>
        <c:scaling>
          <c:orientation val="minMax"/>
        </c:scaling>
        <c:delete val="1"/>
        <c:axPos val="b"/>
        <c:numFmt formatCode="ge" sourceLinked="1"/>
        <c:majorTickMark val="none"/>
        <c:minorTickMark val="none"/>
        <c:tickLblPos val="none"/>
        <c:crossAx val="112155576"/>
        <c:crosses val="autoZero"/>
        <c:auto val="1"/>
        <c:lblOffset val="100"/>
        <c:baseTimeUnit val="years"/>
      </c:dateAx>
      <c:valAx>
        <c:axId val="112155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466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7621176"/>
        <c:axId val="112470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7621176"/>
        <c:axId val="112470312"/>
      </c:lineChart>
      <c:dateAx>
        <c:axId val="157621176"/>
        <c:scaling>
          <c:orientation val="minMax"/>
        </c:scaling>
        <c:delete val="1"/>
        <c:axPos val="b"/>
        <c:numFmt formatCode="ge" sourceLinked="1"/>
        <c:majorTickMark val="none"/>
        <c:minorTickMark val="none"/>
        <c:tickLblPos val="none"/>
        <c:crossAx val="112470312"/>
        <c:crosses val="autoZero"/>
        <c:auto val="1"/>
        <c:lblOffset val="100"/>
        <c:baseTimeUnit val="years"/>
      </c:dateAx>
      <c:valAx>
        <c:axId val="112470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621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2299976"/>
        <c:axId val="242300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2299976"/>
        <c:axId val="242300368"/>
      </c:lineChart>
      <c:dateAx>
        <c:axId val="242299976"/>
        <c:scaling>
          <c:orientation val="minMax"/>
        </c:scaling>
        <c:delete val="1"/>
        <c:axPos val="b"/>
        <c:numFmt formatCode="ge" sourceLinked="1"/>
        <c:majorTickMark val="none"/>
        <c:minorTickMark val="none"/>
        <c:tickLblPos val="none"/>
        <c:crossAx val="242300368"/>
        <c:crosses val="autoZero"/>
        <c:auto val="1"/>
        <c:lblOffset val="100"/>
        <c:baseTimeUnit val="years"/>
      </c:dateAx>
      <c:valAx>
        <c:axId val="242300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299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8274328"/>
        <c:axId val="158274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8274328"/>
        <c:axId val="158274720"/>
      </c:lineChart>
      <c:dateAx>
        <c:axId val="158274328"/>
        <c:scaling>
          <c:orientation val="minMax"/>
        </c:scaling>
        <c:delete val="1"/>
        <c:axPos val="b"/>
        <c:numFmt formatCode="ge" sourceLinked="1"/>
        <c:majorTickMark val="none"/>
        <c:minorTickMark val="none"/>
        <c:tickLblPos val="none"/>
        <c:crossAx val="158274720"/>
        <c:crosses val="autoZero"/>
        <c:auto val="1"/>
        <c:lblOffset val="100"/>
        <c:baseTimeUnit val="years"/>
      </c:dateAx>
      <c:valAx>
        <c:axId val="158274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274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8275896"/>
        <c:axId val="158331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1144.05</c:v>
                </c:pt>
                <c:pt idx="2">
                  <c:v>1117.1099999999999</c:v>
                </c:pt>
                <c:pt idx="3">
                  <c:v>1044.8</c:v>
                </c:pt>
                <c:pt idx="4">
                  <c:v>1081.8</c:v>
                </c:pt>
              </c:numCache>
            </c:numRef>
          </c:val>
          <c:smooth val="0"/>
        </c:ser>
        <c:dLbls>
          <c:showLegendKey val="0"/>
          <c:showVal val="0"/>
          <c:showCatName val="0"/>
          <c:showSerName val="0"/>
          <c:showPercent val="0"/>
          <c:showBubbleSize val="0"/>
        </c:dLbls>
        <c:marker val="1"/>
        <c:smooth val="0"/>
        <c:axId val="158275896"/>
        <c:axId val="158331680"/>
      </c:lineChart>
      <c:dateAx>
        <c:axId val="158275896"/>
        <c:scaling>
          <c:orientation val="minMax"/>
        </c:scaling>
        <c:delete val="1"/>
        <c:axPos val="b"/>
        <c:numFmt formatCode="ge" sourceLinked="1"/>
        <c:majorTickMark val="none"/>
        <c:minorTickMark val="none"/>
        <c:tickLblPos val="none"/>
        <c:crossAx val="158331680"/>
        <c:crosses val="autoZero"/>
        <c:auto val="1"/>
        <c:lblOffset val="100"/>
        <c:baseTimeUnit val="years"/>
      </c:dateAx>
      <c:valAx>
        <c:axId val="158331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275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59.63</c:v>
                </c:pt>
                <c:pt idx="1">
                  <c:v>54.86</c:v>
                </c:pt>
                <c:pt idx="2">
                  <c:v>57.69</c:v>
                </c:pt>
                <c:pt idx="3">
                  <c:v>56.66</c:v>
                </c:pt>
                <c:pt idx="4">
                  <c:v>51.62</c:v>
                </c:pt>
              </c:numCache>
            </c:numRef>
          </c:val>
        </c:ser>
        <c:dLbls>
          <c:showLegendKey val="0"/>
          <c:showVal val="0"/>
          <c:showCatName val="0"/>
          <c:showSerName val="0"/>
          <c:showPercent val="0"/>
          <c:showBubbleSize val="0"/>
        </c:dLbls>
        <c:gapWidth val="150"/>
        <c:axId val="242301544"/>
        <c:axId val="158332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42.48</c:v>
                </c:pt>
                <c:pt idx="2">
                  <c:v>41.04</c:v>
                </c:pt>
                <c:pt idx="3">
                  <c:v>50.82</c:v>
                </c:pt>
                <c:pt idx="4">
                  <c:v>52.19</c:v>
                </c:pt>
              </c:numCache>
            </c:numRef>
          </c:val>
          <c:smooth val="0"/>
        </c:ser>
        <c:dLbls>
          <c:showLegendKey val="0"/>
          <c:showVal val="0"/>
          <c:showCatName val="0"/>
          <c:showSerName val="0"/>
          <c:showPercent val="0"/>
          <c:showBubbleSize val="0"/>
        </c:dLbls>
        <c:marker val="1"/>
        <c:smooth val="0"/>
        <c:axId val="242301544"/>
        <c:axId val="158332856"/>
      </c:lineChart>
      <c:dateAx>
        <c:axId val="242301544"/>
        <c:scaling>
          <c:orientation val="minMax"/>
        </c:scaling>
        <c:delete val="1"/>
        <c:axPos val="b"/>
        <c:numFmt formatCode="ge" sourceLinked="1"/>
        <c:majorTickMark val="none"/>
        <c:minorTickMark val="none"/>
        <c:tickLblPos val="none"/>
        <c:crossAx val="158332856"/>
        <c:crosses val="autoZero"/>
        <c:auto val="1"/>
        <c:lblOffset val="100"/>
        <c:baseTimeUnit val="years"/>
      </c:dateAx>
      <c:valAx>
        <c:axId val="158332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301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260.08999999999997</c:v>
                </c:pt>
                <c:pt idx="1">
                  <c:v>267.29000000000002</c:v>
                </c:pt>
                <c:pt idx="2">
                  <c:v>268.67</c:v>
                </c:pt>
                <c:pt idx="3">
                  <c:v>281.7</c:v>
                </c:pt>
                <c:pt idx="4">
                  <c:v>309.02999999999997</c:v>
                </c:pt>
              </c:numCache>
            </c:numRef>
          </c:val>
        </c:ser>
        <c:dLbls>
          <c:showLegendKey val="0"/>
          <c:showVal val="0"/>
          <c:showCatName val="0"/>
          <c:showSerName val="0"/>
          <c:showPercent val="0"/>
          <c:showBubbleSize val="0"/>
        </c:dLbls>
        <c:gapWidth val="150"/>
        <c:axId val="29625504"/>
        <c:axId val="29625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343.8</c:v>
                </c:pt>
                <c:pt idx="2">
                  <c:v>357.08</c:v>
                </c:pt>
                <c:pt idx="3">
                  <c:v>300.52</c:v>
                </c:pt>
                <c:pt idx="4">
                  <c:v>296.14</c:v>
                </c:pt>
              </c:numCache>
            </c:numRef>
          </c:val>
          <c:smooth val="0"/>
        </c:ser>
        <c:dLbls>
          <c:showLegendKey val="0"/>
          <c:showVal val="0"/>
          <c:showCatName val="0"/>
          <c:showSerName val="0"/>
          <c:showPercent val="0"/>
          <c:showBubbleSize val="0"/>
        </c:dLbls>
        <c:marker val="1"/>
        <c:smooth val="0"/>
        <c:axId val="29625504"/>
        <c:axId val="29625112"/>
      </c:lineChart>
      <c:dateAx>
        <c:axId val="29625504"/>
        <c:scaling>
          <c:orientation val="minMax"/>
        </c:scaling>
        <c:delete val="1"/>
        <c:axPos val="b"/>
        <c:numFmt formatCode="ge" sourceLinked="1"/>
        <c:majorTickMark val="none"/>
        <c:minorTickMark val="none"/>
        <c:tickLblPos val="none"/>
        <c:crossAx val="29625112"/>
        <c:crosses val="autoZero"/>
        <c:auto val="1"/>
        <c:lblOffset val="100"/>
        <c:baseTimeUnit val="years"/>
      </c:dateAx>
      <c:valAx>
        <c:axId val="29625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625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館林市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77820</v>
      </c>
      <c r="AM8" s="64"/>
      <c r="AN8" s="64"/>
      <c r="AO8" s="64"/>
      <c r="AP8" s="64"/>
      <c r="AQ8" s="64"/>
      <c r="AR8" s="64"/>
      <c r="AS8" s="64"/>
      <c r="AT8" s="63">
        <f>データ!S6</f>
        <v>60.97</v>
      </c>
      <c r="AU8" s="63"/>
      <c r="AV8" s="63"/>
      <c r="AW8" s="63"/>
      <c r="AX8" s="63"/>
      <c r="AY8" s="63"/>
      <c r="AZ8" s="63"/>
      <c r="BA8" s="63"/>
      <c r="BB8" s="63">
        <f>データ!T6</f>
        <v>1276.3699999999999</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1.1399999999999999</v>
      </c>
      <c r="Q10" s="63"/>
      <c r="R10" s="63"/>
      <c r="S10" s="63"/>
      <c r="T10" s="63"/>
      <c r="U10" s="63"/>
      <c r="V10" s="63"/>
      <c r="W10" s="63">
        <f>データ!P6</f>
        <v>95.09</v>
      </c>
      <c r="X10" s="63"/>
      <c r="Y10" s="63"/>
      <c r="Z10" s="63"/>
      <c r="AA10" s="63"/>
      <c r="AB10" s="63"/>
      <c r="AC10" s="63"/>
      <c r="AD10" s="64">
        <f>データ!Q6</f>
        <v>2910</v>
      </c>
      <c r="AE10" s="64"/>
      <c r="AF10" s="64"/>
      <c r="AG10" s="64"/>
      <c r="AH10" s="64"/>
      <c r="AI10" s="64"/>
      <c r="AJ10" s="64"/>
      <c r="AK10" s="2"/>
      <c r="AL10" s="64">
        <f>データ!U6</f>
        <v>883</v>
      </c>
      <c r="AM10" s="64"/>
      <c r="AN10" s="64"/>
      <c r="AO10" s="64"/>
      <c r="AP10" s="64"/>
      <c r="AQ10" s="64"/>
      <c r="AR10" s="64"/>
      <c r="AS10" s="64"/>
      <c r="AT10" s="63">
        <f>データ!V6</f>
        <v>0.44</v>
      </c>
      <c r="AU10" s="63"/>
      <c r="AV10" s="63"/>
      <c r="AW10" s="63"/>
      <c r="AX10" s="63"/>
      <c r="AY10" s="63"/>
      <c r="AZ10" s="63"/>
      <c r="BA10" s="63"/>
      <c r="BB10" s="63">
        <f>データ!W6</f>
        <v>2006.82</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110</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102075</v>
      </c>
      <c r="D6" s="31">
        <f t="shared" si="3"/>
        <v>47</v>
      </c>
      <c r="E6" s="31">
        <f t="shared" si="3"/>
        <v>17</v>
      </c>
      <c r="F6" s="31">
        <f t="shared" si="3"/>
        <v>5</v>
      </c>
      <c r="G6" s="31">
        <f t="shared" si="3"/>
        <v>0</v>
      </c>
      <c r="H6" s="31" t="str">
        <f t="shared" si="3"/>
        <v>群馬県　館林市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1.1399999999999999</v>
      </c>
      <c r="P6" s="32">
        <f t="shared" si="3"/>
        <v>95.09</v>
      </c>
      <c r="Q6" s="32">
        <f t="shared" si="3"/>
        <v>2910</v>
      </c>
      <c r="R6" s="32">
        <f t="shared" si="3"/>
        <v>77820</v>
      </c>
      <c r="S6" s="32">
        <f t="shared" si="3"/>
        <v>60.97</v>
      </c>
      <c r="T6" s="32">
        <f t="shared" si="3"/>
        <v>1276.3699999999999</v>
      </c>
      <c r="U6" s="32">
        <f t="shared" si="3"/>
        <v>883</v>
      </c>
      <c r="V6" s="32">
        <f t="shared" si="3"/>
        <v>0.44</v>
      </c>
      <c r="W6" s="32">
        <f t="shared" si="3"/>
        <v>2006.82</v>
      </c>
      <c r="X6" s="33">
        <f>IF(X7="",NA(),X7)</f>
        <v>98.68</v>
      </c>
      <c r="Y6" s="33">
        <f t="shared" ref="Y6:AG6" si="4">IF(Y7="",NA(),Y7)</f>
        <v>99.54</v>
      </c>
      <c r="Z6" s="33">
        <f t="shared" si="4"/>
        <v>100.81</v>
      </c>
      <c r="AA6" s="33">
        <f t="shared" si="4"/>
        <v>99.22</v>
      </c>
      <c r="AB6" s="33">
        <f t="shared" si="4"/>
        <v>100.76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1224.75</v>
      </c>
      <c r="BK6" s="33">
        <f t="shared" si="7"/>
        <v>1144.05</v>
      </c>
      <c r="BL6" s="33">
        <f t="shared" si="7"/>
        <v>1117.1099999999999</v>
      </c>
      <c r="BM6" s="33">
        <f t="shared" si="7"/>
        <v>1044.8</v>
      </c>
      <c r="BN6" s="33">
        <f t="shared" si="7"/>
        <v>1081.8</v>
      </c>
      <c r="BO6" s="32" t="str">
        <f>IF(BO7="","",IF(BO7="-","【-】","【"&amp;SUBSTITUTE(TEXT(BO7,"#,##0.00"),"-","△")&amp;"】"))</f>
        <v>【1,015.77】</v>
      </c>
      <c r="BP6" s="33">
        <f>IF(BP7="",NA(),BP7)</f>
        <v>59.63</v>
      </c>
      <c r="BQ6" s="33">
        <f t="shared" ref="BQ6:BY6" si="8">IF(BQ7="",NA(),BQ7)</f>
        <v>54.86</v>
      </c>
      <c r="BR6" s="33">
        <f t="shared" si="8"/>
        <v>57.69</v>
      </c>
      <c r="BS6" s="33">
        <f t="shared" si="8"/>
        <v>56.66</v>
      </c>
      <c r="BT6" s="33">
        <f t="shared" si="8"/>
        <v>51.62</v>
      </c>
      <c r="BU6" s="33">
        <f t="shared" si="8"/>
        <v>42.13</v>
      </c>
      <c r="BV6" s="33">
        <f t="shared" si="8"/>
        <v>42.48</v>
      </c>
      <c r="BW6" s="33">
        <f t="shared" si="8"/>
        <v>41.04</v>
      </c>
      <c r="BX6" s="33">
        <f t="shared" si="8"/>
        <v>50.82</v>
      </c>
      <c r="BY6" s="33">
        <f t="shared" si="8"/>
        <v>52.19</v>
      </c>
      <c r="BZ6" s="32" t="str">
        <f>IF(BZ7="","",IF(BZ7="-","【-】","【"&amp;SUBSTITUTE(TEXT(BZ7,"#,##0.00"),"-","△")&amp;"】"))</f>
        <v>【52.78】</v>
      </c>
      <c r="CA6" s="33">
        <f>IF(CA7="",NA(),CA7)</f>
        <v>260.08999999999997</v>
      </c>
      <c r="CB6" s="33">
        <f t="shared" ref="CB6:CJ6" si="9">IF(CB7="",NA(),CB7)</f>
        <v>267.29000000000002</v>
      </c>
      <c r="CC6" s="33">
        <f t="shared" si="9"/>
        <v>268.67</v>
      </c>
      <c r="CD6" s="33">
        <f t="shared" si="9"/>
        <v>281.7</v>
      </c>
      <c r="CE6" s="33">
        <f t="shared" si="9"/>
        <v>309.02999999999997</v>
      </c>
      <c r="CF6" s="33">
        <f t="shared" si="9"/>
        <v>348.41</v>
      </c>
      <c r="CG6" s="33">
        <f t="shared" si="9"/>
        <v>343.8</v>
      </c>
      <c r="CH6" s="33">
        <f t="shared" si="9"/>
        <v>357.08</v>
      </c>
      <c r="CI6" s="33">
        <f t="shared" si="9"/>
        <v>300.52</v>
      </c>
      <c r="CJ6" s="33">
        <f t="shared" si="9"/>
        <v>296.14</v>
      </c>
      <c r="CK6" s="32" t="str">
        <f>IF(CK7="","",IF(CK7="-","【-】","【"&amp;SUBSTITUTE(TEXT(CK7,"#,##0.00"),"-","△")&amp;"】"))</f>
        <v>【289.81】</v>
      </c>
      <c r="CL6" s="33">
        <f>IF(CL7="",NA(),CL7)</f>
        <v>34.76</v>
      </c>
      <c r="CM6" s="33">
        <f t="shared" ref="CM6:CU6" si="10">IF(CM7="",NA(),CM7)</f>
        <v>34.15</v>
      </c>
      <c r="CN6" s="33">
        <f t="shared" si="10"/>
        <v>35.979999999999997</v>
      </c>
      <c r="CO6" s="33">
        <f t="shared" si="10"/>
        <v>35.770000000000003</v>
      </c>
      <c r="CP6" s="33">
        <f t="shared" si="10"/>
        <v>35.369999999999997</v>
      </c>
      <c r="CQ6" s="33">
        <f t="shared" si="10"/>
        <v>46.85</v>
      </c>
      <c r="CR6" s="33">
        <f t="shared" si="10"/>
        <v>46.06</v>
      </c>
      <c r="CS6" s="33">
        <f t="shared" si="10"/>
        <v>45.95</v>
      </c>
      <c r="CT6" s="33">
        <f t="shared" si="10"/>
        <v>53.24</v>
      </c>
      <c r="CU6" s="33">
        <f t="shared" si="10"/>
        <v>52.31</v>
      </c>
      <c r="CV6" s="32" t="str">
        <f>IF(CV7="","",IF(CV7="-","【-】","【"&amp;SUBSTITUTE(TEXT(CV7,"#,##0.00"),"-","△")&amp;"】"))</f>
        <v>【52.74】</v>
      </c>
      <c r="CW6" s="33">
        <f>IF(CW7="",NA(),CW7)</f>
        <v>74.790000000000006</v>
      </c>
      <c r="CX6" s="33">
        <f t="shared" ref="CX6:DF6" si="11">IF(CX7="",NA(),CX7)</f>
        <v>76.34</v>
      </c>
      <c r="CY6" s="33">
        <f t="shared" si="11"/>
        <v>74.45</v>
      </c>
      <c r="CZ6" s="33">
        <f t="shared" si="11"/>
        <v>77.66</v>
      </c>
      <c r="DA6" s="33">
        <f t="shared" si="11"/>
        <v>76.900000000000006</v>
      </c>
      <c r="DB6" s="33">
        <f t="shared" si="11"/>
        <v>73.78</v>
      </c>
      <c r="DC6" s="33">
        <f t="shared" si="11"/>
        <v>72.989999999999995</v>
      </c>
      <c r="DD6" s="33">
        <f t="shared" si="11"/>
        <v>71.97</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0.08</v>
      </c>
      <c r="EJ6" s="33">
        <f t="shared" si="14"/>
        <v>0.06</v>
      </c>
      <c r="EK6" s="33">
        <f t="shared" si="14"/>
        <v>0.04</v>
      </c>
      <c r="EL6" s="33">
        <f t="shared" si="14"/>
        <v>0.02</v>
      </c>
      <c r="EM6" s="33">
        <f t="shared" si="14"/>
        <v>0.01</v>
      </c>
      <c r="EN6" s="32" t="str">
        <f>IF(EN7="","",IF(EN7="-","【-】","【"&amp;SUBSTITUTE(TEXT(EN7,"#,##0.00"),"-","△")&amp;"】"))</f>
        <v>【0.03】</v>
      </c>
    </row>
    <row r="7" spans="1:144" s="34" customFormat="1">
      <c r="A7" s="26"/>
      <c r="B7" s="35">
        <v>2015</v>
      </c>
      <c r="C7" s="35">
        <v>102075</v>
      </c>
      <c r="D7" s="35">
        <v>47</v>
      </c>
      <c r="E7" s="35">
        <v>17</v>
      </c>
      <c r="F7" s="35">
        <v>5</v>
      </c>
      <c r="G7" s="35">
        <v>0</v>
      </c>
      <c r="H7" s="35" t="s">
        <v>96</v>
      </c>
      <c r="I7" s="35" t="s">
        <v>97</v>
      </c>
      <c r="J7" s="35" t="s">
        <v>98</v>
      </c>
      <c r="K7" s="35" t="s">
        <v>99</v>
      </c>
      <c r="L7" s="35" t="s">
        <v>100</v>
      </c>
      <c r="M7" s="36" t="s">
        <v>101</v>
      </c>
      <c r="N7" s="36" t="s">
        <v>102</v>
      </c>
      <c r="O7" s="36">
        <v>1.1399999999999999</v>
      </c>
      <c r="P7" s="36">
        <v>95.09</v>
      </c>
      <c r="Q7" s="36">
        <v>2910</v>
      </c>
      <c r="R7" s="36">
        <v>77820</v>
      </c>
      <c r="S7" s="36">
        <v>60.97</v>
      </c>
      <c r="T7" s="36">
        <v>1276.3699999999999</v>
      </c>
      <c r="U7" s="36">
        <v>883</v>
      </c>
      <c r="V7" s="36">
        <v>0.44</v>
      </c>
      <c r="W7" s="36">
        <v>2006.82</v>
      </c>
      <c r="X7" s="36">
        <v>98.68</v>
      </c>
      <c r="Y7" s="36">
        <v>99.54</v>
      </c>
      <c r="Z7" s="36">
        <v>100.81</v>
      </c>
      <c r="AA7" s="36">
        <v>99.22</v>
      </c>
      <c r="AB7" s="36">
        <v>100.76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1224.75</v>
      </c>
      <c r="BK7" s="36">
        <v>1144.05</v>
      </c>
      <c r="BL7" s="36">
        <v>1117.1099999999999</v>
      </c>
      <c r="BM7" s="36">
        <v>1044.8</v>
      </c>
      <c r="BN7" s="36">
        <v>1081.8</v>
      </c>
      <c r="BO7" s="36">
        <v>1015.77</v>
      </c>
      <c r="BP7" s="36">
        <v>59.63</v>
      </c>
      <c r="BQ7" s="36">
        <v>54.86</v>
      </c>
      <c r="BR7" s="36">
        <v>57.69</v>
      </c>
      <c r="BS7" s="36">
        <v>56.66</v>
      </c>
      <c r="BT7" s="36">
        <v>51.62</v>
      </c>
      <c r="BU7" s="36">
        <v>42.13</v>
      </c>
      <c r="BV7" s="36">
        <v>42.48</v>
      </c>
      <c r="BW7" s="36">
        <v>41.04</v>
      </c>
      <c r="BX7" s="36">
        <v>50.82</v>
      </c>
      <c r="BY7" s="36">
        <v>52.19</v>
      </c>
      <c r="BZ7" s="36">
        <v>52.78</v>
      </c>
      <c r="CA7" s="36">
        <v>260.08999999999997</v>
      </c>
      <c r="CB7" s="36">
        <v>267.29000000000002</v>
      </c>
      <c r="CC7" s="36">
        <v>268.67</v>
      </c>
      <c r="CD7" s="36">
        <v>281.7</v>
      </c>
      <c r="CE7" s="36">
        <v>309.02999999999997</v>
      </c>
      <c r="CF7" s="36">
        <v>348.41</v>
      </c>
      <c r="CG7" s="36">
        <v>343.8</v>
      </c>
      <c r="CH7" s="36">
        <v>357.08</v>
      </c>
      <c r="CI7" s="36">
        <v>300.52</v>
      </c>
      <c r="CJ7" s="36">
        <v>296.14</v>
      </c>
      <c r="CK7" s="36">
        <v>289.81</v>
      </c>
      <c r="CL7" s="36">
        <v>34.76</v>
      </c>
      <c r="CM7" s="36">
        <v>34.15</v>
      </c>
      <c r="CN7" s="36">
        <v>35.979999999999997</v>
      </c>
      <c r="CO7" s="36">
        <v>35.770000000000003</v>
      </c>
      <c r="CP7" s="36">
        <v>35.369999999999997</v>
      </c>
      <c r="CQ7" s="36">
        <v>46.85</v>
      </c>
      <c r="CR7" s="36">
        <v>46.06</v>
      </c>
      <c r="CS7" s="36">
        <v>45.95</v>
      </c>
      <c r="CT7" s="36">
        <v>53.24</v>
      </c>
      <c r="CU7" s="36">
        <v>52.31</v>
      </c>
      <c r="CV7" s="36">
        <v>52.74</v>
      </c>
      <c r="CW7" s="36">
        <v>74.790000000000006</v>
      </c>
      <c r="CX7" s="36">
        <v>76.34</v>
      </c>
      <c r="CY7" s="36">
        <v>74.45</v>
      </c>
      <c r="CZ7" s="36">
        <v>77.66</v>
      </c>
      <c r="DA7" s="36">
        <v>76.900000000000006</v>
      </c>
      <c r="DB7" s="36">
        <v>73.78</v>
      </c>
      <c r="DC7" s="36">
        <v>72.989999999999995</v>
      </c>
      <c r="DD7" s="36">
        <v>71.97</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0.08</v>
      </c>
      <c r="EJ7" s="36">
        <v>0.06</v>
      </c>
      <c r="EK7" s="36">
        <v>0.04</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dcterms:created xsi:type="dcterms:W3CDTF">2017-02-08T03:08:56Z</dcterms:created>
  <dcterms:modified xsi:type="dcterms:W3CDTF">2017-02-15T02:49:31Z</dcterms:modified>
  <cp:category/>
</cp:coreProperties>
</file>