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2_嬬恋村\"/>
    </mc:Choice>
  </mc:AlternateContent>
  <workbookProtection workbookPassword="8649" lockStructure="1"/>
  <bookViews>
    <workbookView xWindow="240" yWindow="60" windowWidth="1023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<sst xmlns="http://schemas.openxmlformats.org/spreadsheetml/2006/main" count="221" uniqueCount="111">
  <si>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</si>
  <si>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</si>
  <si>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</si>
  <si>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</si>
  <si>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</si>
  <si>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</si>
  <si>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</si>
  <si>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</si>
  <si>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</si>
  <si>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</si>
  <si>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</si>
  <si>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</si>
  <si>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</si>
  <si>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</si>
  <si>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</si>
  <si>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</si>
  <si>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</si>
  <si>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</si>
  <si>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</si>
  <si>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</si>
  <si>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</si>
  <si>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</si>
  <si>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</si>
  <si>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</si>
  <si>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</si>
  <si>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</si>
  <si>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</si>
  <si>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</si>
  <si>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</si>
  <si>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</si>
  <si>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</si>
  <si>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</si>
  <si>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</si>
  <si>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</si>
  <si>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</si>
  <si>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</si>
  <si>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</si>
  <si>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</si>
  <si>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</si>
  <si>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</si>
  <si>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</si>
  <si>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</si>
  <si>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</si>
  <si>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</si>
  <si>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</si>
  <si>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</si>
  <si>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</si>
  <si>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</si>
  <si>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</si>
  <si>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</si>
  <si>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</si>
  <si>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</si>
  <si>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</si>
  <si>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</si>
  <si>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</si>
  <si>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</si>
  <si>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</si>
  <si>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</si>
  <si>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</si>
  <si>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</si>
  <si>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</si>
  <si>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</si>
  <si>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</si>
  <si>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</si>
  <si>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</si>
  <si>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</si>
  <si>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</si>
  <si>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</si>
  <si>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</si>
  <si>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</si>
  <si>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</si>
  <si>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</si>
  <si>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</si>
  <si>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</si>
  <si>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</si>
  <si>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</si>
  <si>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</si>
  <si>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</si>
  <si>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</si>
  <si>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</si>
  <si>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</si>
  <si>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</si>
  <si>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</si>
  <si>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</si>
  <si>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</si>
  <si>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</si>
  <si>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</si>
  <si>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</si>
  <si>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</si>
  <si>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</si>
  <si>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</si>
  <si>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</si>
  <si>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</si>
  <si>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</si>
  <si>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</si>
  <si>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</si>
  <si>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</si>
  <si>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</si>
  <si>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</si>
  <si>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</si>
  <si>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</si>
  <si>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</si>
  <si>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</si>
  <si>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</si>
  <si>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</si>
  <si>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</si>
  <si>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</si>
  <si>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</si>
  <si>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(1)各指標の分析
③管渠改善率について、年間500m程度の管渠点検を実施し、部分的な破損箇所は確認でき修繕を実施いているが、大規模な破損は確認されていないため管渠の更新にはいたっていない。
(2)現状と課題
　供用開始から20年以上が経過し、処理施設や当初布設された管渠の経年劣化がしている。処理施設については点検整備を実施し、寿命を迎えた機器について修繕を実施している。
　初期の処理施設機器設置割合が高いため、今後大規模な修繕や改修工事の必要性が高まっている。</t>
    <phoneticPr fontId="4"/>
  </si>
  <si>
    <t>(1)各指標の分析
①収益的収支比率について、平成25年度の悪化については下水道料金特例加算（5年間月千円上乗せ）がほぼ一斉に終了し、収入が減少したことが影響している。それ以降多少の改善はみられるが、赤字が続いているため、更に経費の削減に努める必要がある。
④企業債残高対事業規模比率について、建設工事は一部を残し終了している状況であり、類似団体と比較してもほぼ同じ比率となっている。
⑤経費回収率について、平成25年度の悪化は①収益的収支比率悪化と同様の理由であるが、以降、類似団体と比較し低い水準となっており、接続率の向上や料金の未納対策を図る必要がある。
⑥汚水処理原価について、類似団体と比較し高い水準となっており、接続率の向上など有収水量の増加を図る必要がある。
⑦施設利用率について、類似団体と比較し平成27年度は高い水準となっているが、有収水量に変動があるため、接続率の向上につとめ有収水量の増加を進める必要がある。
⑧水洗化率について、類似団体と比較し高い水準を維持しているが、更に未接続世帯の解消に努めていく必要がある。
(2)現状と課題
　収入で費用を賄えていない状態であり、今後も料金収入については人口減少や節水意識の高まりを受け、横ばいか減少するものと思われるため、経費削減や接続率の向上に努める必要がある。</t>
    <rPh sb="130" eb="133">
      <t>キギョウサイ</t>
    </rPh>
    <rPh sb="133" eb="135">
      <t>ザンダカ</t>
    </rPh>
    <rPh sb="135" eb="136">
      <t>タイ</t>
    </rPh>
    <rPh sb="136" eb="138">
      <t>ジギョウ</t>
    </rPh>
    <rPh sb="138" eb="140">
      <t>キボ</t>
    </rPh>
    <rPh sb="140" eb="142">
      <t>ヒリツ</t>
    </rPh>
    <rPh sb="147" eb="149">
      <t>ケンセツ</t>
    </rPh>
    <rPh sb="149" eb="151">
      <t>コウジ</t>
    </rPh>
    <rPh sb="152" eb="154">
      <t>イチブ</t>
    </rPh>
    <rPh sb="155" eb="156">
      <t>ノコ</t>
    </rPh>
    <rPh sb="157" eb="159">
      <t>シュウリョウ</t>
    </rPh>
    <rPh sb="163" eb="165">
      <t>ジョウキョウ</t>
    </rPh>
    <rPh sb="169" eb="171">
      <t>ルイジ</t>
    </rPh>
    <rPh sb="171" eb="173">
      <t>ダンタイ</t>
    </rPh>
    <rPh sb="174" eb="176">
      <t>ヒカク</t>
    </rPh>
    <rPh sb="181" eb="182">
      <t>オナ</t>
    </rPh>
    <rPh sb="183" eb="185">
      <t>ヒリツ</t>
    </rPh>
    <phoneticPr fontId="4"/>
  </si>
  <si>
    <t>　費用が収入を上回るている状態であるが､今後も現在の人口数の推移等を考慮すると料金収入は、横ばいか右肩下がりになると思われる。
　より一層の経費削減に努める必要があるが、施設の経年劣化が進んでおり、修繕や改修工事の必要性が高まっている。
　今後、施設の老朽化対策とし、ストックマネジメントを実施し補助事業を活用した施設の修繕や改修工事を進めて行く必要がある。　
　また、料金収入確保にむけ、接続率や徴収率の向上に努めるとともに、下水道料金の見直しの必要性がある。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</si>
</sst>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485120"/>
        <c:axId val="14938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10485120"/>
        <c:axId val="149387016"/>
      </c:lineChart>
      <c:dateAx>
        <c:axId val="110485120"/>
        <c:scaling>
          <c:orientation val="minMax"/>
        </c:scaling>
        <c:delete val="1"/>
        <c:axPos val="b"/>
        <c:numFmt formatCode="ge" sourceLinked="1"/>
        <c:majorTickMark val="none"/>
        <c:minorTickMark val="none"/>
        <c:tickLblPos val="none"/>
        <c:crossAx val="149387016"/>
        <c:crosses val="autoZero"/>
        <c:auto val="1"/>
        <c:lblOffset val="100"/>
        <c:baseTimeUnit val="years"/>
      </c:dateAx>
      <c:valAx>
        <c:axId val="14938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40.43</c:v>
                </c:pt>
                <c:pt idx="1">
                  <c:v>39.33</c:v>
                </c:pt>
                <c:pt idx="2">
                  <c:v>40.130000000000003</c:v>
                </c:pt>
                <c:pt idx="3">
                  <c:v>39.06</c:v>
                </c:pt>
                <c:pt idx="4">
                  <c:v>43.35</c:v>
                </c:pt>
              </c:numCache>
            </c:numRef>
          </c:val>
        </c:ser>
        <c:dLbls>
          <c:showLegendKey val="0"/>
          <c:showVal val="0"/>
          <c:showCatName val="0"/>
          <c:showSerName val="0"/>
          <c:showPercent val="0"/>
          <c:showBubbleSize val="0"/>
        </c:dLbls>
        <c:gapWidth val="150"/>
        <c:axId val="230178824"/>
        <c:axId val="23017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30178824"/>
        <c:axId val="230179216"/>
      </c:lineChart>
      <c:dateAx>
        <c:axId val="230178824"/>
        <c:scaling>
          <c:orientation val="minMax"/>
        </c:scaling>
        <c:delete val="1"/>
        <c:axPos val="b"/>
        <c:numFmt formatCode="ge" sourceLinked="1"/>
        <c:majorTickMark val="none"/>
        <c:minorTickMark val="none"/>
        <c:tickLblPos val="none"/>
        <c:crossAx val="230179216"/>
        <c:crosses val="autoZero"/>
        <c:auto val="1"/>
        <c:lblOffset val="100"/>
        <c:baseTimeUnit val="years"/>
      </c:dateAx>
      <c:valAx>
        <c:axId val="23017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17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87.04</c:v>
                </c:pt>
                <c:pt idx="1">
                  <c:v>86.77</c:v>
                </c:pt>
                <c:pt idx="2">
                  <c:v>87.94</c:v>
                </c:pt>
                <c:pt idx="3">
                  <c:v>88.54</c:v>
                </c:pt>
                <c:pt idx="4">
                  <c:v>88.89</c:v>
                </c:pt>
              </c:numCache>
            </c:numRef>
          </c:val>
        </c:ser>
        <c:dLbls>
          <c:showLegendKey val="0"/>
          <c:showVal val="0"/>
          <c:showCatName val="0"/>
          <c:showSerName val="0"/>
          <c:showPercent val="0"/>
          <c:showBubbleSize val="0"/>
        </c:dLbls>
        <c:gapWidth val="150"/>
        <c:axId val="230512280"/>
        <c:axId val="2305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30512280"/>
        <c:axId val="230512672"/>
      </c:lineChart>
      <c:dateAx>
        <c:axId val="230512280"/>
        <c:scaling>
          <c:orientation val="minMax"/>
        </c:scaling>
        <c:delete val="1"/>
        <c:axPos val="b"/>
        <c:numFmt formatCode="ge" sourceLinked="1"/>
        <c:majorTickMark val="none"/>
        <c:minorTickMark val="none"/>
        <c:tickLblPos val="none"/>
        <c:crossAx val="230512672"/>
        <c:crosses val="autoZero"/>
        <c:auto val="1"/>
        <c:lblOffset val="100"/>
        <c:baseTimeUnit val="years"/>
      </c:dateAx>
      <c:valAx>
        <c:axId val="2305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92.5</c:v>
                </c:pt>
                <c:pt idx="1">
                  <c:v>95.97</c:v>
                </c:pt>
                <c:pt idx="2">
                  <c:v>86.51</c:v>
                </c:pt>
                <c:pt idx="3">
                  <c:v>88.18</c:v>
                </c:pt>
                <c:pt idx="4">
                  <c:v>89.05</c:v>
                </c:pt>
              </c:numCache>
            </c:numRef>
          </c:val>
        </c:ser>
        <c:dLbls>
          <c:showLegendKey val="0"/>
          <c:showVal val="0"/>
          <c:showCatName val="0"/>
          <c:showSerName val="0"/>
          <c:showPercent val="0"/>
          <c:showBubbleSize val="0"/>
        </c:dLbls>
        <c:gapWidth val="150"/>
        <c:axId val="148546600"/>
        <c:axId val="14780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546600"/>
        <c:axId val="147800808"/>
      </c:lineChart>
      <c:dateAx>
        <c:axId val="148546600"/>
        <c:scaling>
          <c:orientation val="minMax"/>
        </c:scaling>
        <c:delete val="1"/>
        <c:axPos val="b"/>
        <c:numFmt formatCode="ge" sourceLinked="1"/>
        <c:majorTickMark val="none"/>
        <c:minorTickMark val="none"/>
        <c:tickLblPos val="none"/>
        <c:crossAx val="147800808"/>
        <c:crosses val="autoZero"/>
        <c:auto val="1"/>
        <c:lblOffset val="100"/>
        <c:baseTimeUnit val="years"/>
      </c:dateAx>
      <c:valAx>
        <c:axId val="14780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4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832560"/>
        <c:axId val="14801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32560"/>
        <c:axId val="148011960"/>
      </c:lineChart>
      <c:dateAx>
        <c:axId val="147832560"/>
        <c:scaling>
          <c:orientation val="minMax"/>
        </c:scaling>
        <c:delete val="1"/>
        <c:axPos val="b"/>
        <c:numFmt formatCode="ge" sourceLinked="1"/>
        <c:majorTickMark val="none"/>
        <c:minorTickMark val="none"/>
        <c:tickLblPos val="none"/>
        <c:crossAx val="148011960"/>
        <c:crosses val="autoZero"/>
        <c:auto val="1"/>
        <c:lblOffset val="100"/>
        <c:baseTimeUnit val="years"/>
      </c:dateAx>
      <c:valAx>
        <c:axId val="14801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3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660664"/>
        <c:axId val="1494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660664"/>
        <c:axId val="149448864"/>
      </c:lineChart>
      <c:dateAx>
        <c:axId val="147660664"/>
        <c:scaling>
          <c:orientation val="minMax"/>
        </c:scaling>
        <c:delete val="1"/>
        <c:axPos val="b"/>
        <c:numFmt formatCode="ge" sourceLinked="1"/>
        <c:majorTickMark val="none"/>
        <c:minorTickMark val="none"/>
        <c:tickLblPos val="none"/>
        <c:crossAx val="149448864"/>
        <c:crosses val="autoZero"/>
        <c:auto val="1"/>
        <c:lblOffset val="100"/>
        <c:baseTimeUnit val="years"/>
      </c:dateAx>
      <c:valAx>
        <c:axId val="1494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6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173720"/>
        <c:axId val="11046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173720"/>
        <c:axId val="110465440"/>
      </c:lineChart>
      <c:dateAx>
        <c:axId val="149173720"/>
        <c:scaling>
          <c:orientation val="minMax"/>
        </c:scaling>
        <c:delete val="1"/>
        <c:axPos val="b"/>
        <c:numFmt formatCode="ge" sourceLinked="1"/>
        <c:majorTickMark val="none"/>
        <c:minorTickMark val="none"/>
        <c:tickLblPos val="none"/>
        <c:crossAx val="110465440"/>
        <c:crosses val="autoZero"/>
        <c:auto val="1"/>
        <c:lblOffset val="100"/>
        <c:baseTimeUnit val="years"/>
      </c:dateAx>
      <c:valAx>
        <c:axId val="1104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66616"/>
        <c:axId val="1104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66616"/>
        <c:axId val="110467008"/>
      </c:lineChart>
      <c:dateAx>
        <c:axId val="110466616"/>
        <c:scaling>
          <c:orientation val="minMax"/>
        </c:scaling>
        <c:delete val="1"/>
        <c:axPos val="b"/>
        <c:numFmt formatCode="ge" sourceLinked="1"/>
        <c:majorTickMark val="none"/>
        <c:minorTickMark val="none"/>
        <c:tickLblPos val="none"/>
        <c:crossAx val="110467008"/>
        <c:crosses val="autoZero"/>
        <c:auto val="1"/>
        <c:lblOffset val="100"/>
        <c:baseTimeUnit val="years"/>
      </c:dateAx>
      <c:valAx>
        <c:axId val="1104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1560</c:v>
                </c:pt>
                <c:pt idx="1">
                  <c:v>1928.07</c:v>
                </c:pt>
                <c:pt idx="2">
                  <c:v>1763.03</c:v>
                </c:pt>
                <c:pt idx="3">
                  <c:v>1480.4</c:v>
                </c:pt>
                <c:pt idx="4">
                  <c:v>1386.11</c:v>
                </c:pt>
              </c:numCache>
            </c:numRef>
          </c:val>
        </c:ser>
        <c:dLbls>
          <c:showLegendKey val="0"/>
          <c:showVal val="0"/>
          <c:showCatName val="0"/>
          <c:showSerName val="0"/>
          <c:showPercent val="0"/>
          <c:showBubbleSize val="0"/>
        </c:dLbls>
        <c:gapWidth val="150"/>
        <c:axId val="149704256"/>
        <c:axId val="14970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9704256"/>
        <c:axId val="149704648"/>
      </c:lineChart>
      <c:dateAx>
        <c:axId val="149704256"/>
        <c:scaling>
          <c:orientation val="minMax"/>
        </c:scaling>
        <c:delete val="1"/>
        <c:axPos val="b"/>
        <c:numFmt formatCode="ge" sourceLinked="1"/>
        <c:majorTickMark val="none"/>
        <c:minorTickMark val="none"/>
        <c:tickLblPos val="none"/>
        <c:crossAx val="149704648"/>
        <c:crosses val="autoZero"/>
        <c:auto val="1"/>
        <c:lblOffset val="100"/>
        <c:baseTimeUnit val="years"/>
      </c:dateAx>
      <c:valAx>
        <c:axId val="14970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68.45</c:v>
                </c:pt>
                <c:pt idx="1">
                  <c:v>65.069999999999993</c:v>
                </c:pt>
                <c:pt idx="2">
                  <c:v>61.21</c:v>
                </c:pt>
                <c:pt idx="3">
                  <c:v>64.5</c:v>
                </c:pt>
                <c:pt idx="4">
                  <c:v>64.14</c:v>
                </c:pt>
              </c:numCache>
            </c:numRef>
          </c:val>
        </c:ser>
        <c:dLbls>
          <c:showLegendKey val="0"/>
          <c:showVal val="0"/>
          <c:showCatName val="0"/>
          <c:showSerName val="0"/>
          <c:showPercent val="0"/>
          <c:showBubbleSize val="0"/>
        </c:dLbls>
        <c:gapWidth val="150"/>
        <c:axId val="149173328"/>
        <c:axId val="654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9173328"/>
        <c:axId val="65452352"/>
      </c:lineChart>
      <c:dateAx>
        <c:axId val="149173328"/>
        <c:scaling>
          <c:orientation val="minMax"/>
        </c:scaling>
        <c:delete val="1"/>
        <c:axPos val="b"/>
        <c:numFmt formatCode="ge" sourceLinked="1"/>
        <c:majorTickMark val="none"/>
        <c:minorTickMark val="none"/>
        <c:tickLblPos val="none"/>
        <c:crossAx val="65452352"/>
        <c:crosses val="autoZero"/>
        <c:auto val="1"/>
        <c:lblOffset val="100"/>
        <c:baseTimeUnit val="years"/>
      </c:dateAx>
      <c:valAx>
        <c:axId val="654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306.73</c:v>
                </c:pt>
                <c:pt idx="1">
                  <c:v>291.41000000000003</c:v>
                </c:pt>
                <c:pt idx="2">
                  <c:v>287.52</c:v>
                </c:pt>
                <c:pt idx="3">
                  <c:v>278.42</c:v>
                </c:pt>
                <c:pt idx="4">
                  <c:v>281.41000000000003</c:v>
                </c:pt>
              </c:numCache>
            </c:numRef>
          </c:val>
        </c:ser>
        <c:dLbls>
          <c:showLegendKey val="0"/>
          <c:showVal val="0"/>
          <c:showCatName val="0"/>
          <c:showSerName val="0"/>
          <c:showPercent val="0"/>
          <c:showBubbleSize val="0"/>
        </c:dLbls>
        <c:gapWidth val="150"/>
        <c:axId val="65453528"/>
        <c:axId val="14882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65453528"/>
        <c:axId val="148820848"/>
      </c:lineChart>
      <c:dateAx>
        <c:axId val="65453528"/>
        <c:scaling>
          <c:orientation val="minMax"/>
        </c:scaling>
        <c:delete val="1"/>
        <c:axPos val="b"/>
        <c:numFmt formatCode="ge" sourceLinked="1"/>
        <c:majorTickMark val="none"/>
        <c:minorTickMark val="none"/>
        <c:tickLblPos val="none"/>
        <c:crossAx val="148820848"/>
        <c:crosses val="autoZero"/>
        <c:auto val="1"/>
        <c:lblOffset val="100"/>
        <c:baseTimeUnit val="years"/>
      </c:dateAx>
      <c:valAx>
        <c:axId val="14882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45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嬬恋村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9906</v>
      </c>
      <c r="AM8" s="47"/>
      <c r="AN8" s="47"/>
      <c r="AO8" s="47"/>
      <c r="AP8" s="47"/>
      <c r="AQ8" s="47"/>
      <c r="AR8" s="47"/>
      <c r="AS8" s="47"/>
      <c r="AT8" s="43">
        <f>データ!S6</f>
        <v>337.58</v>
      </c>
      <c r="AU8" s="43"/>
      <c r="AV8" s="43"/>
      <c r="AW8" s="43"/>
      <c r="AX8" s="43"/>
      <c r="AY8" s="43"/>
      <c r="AZ8" s="43"/>
      <c r="BA8" s="43"/>
      <c r="BB8" s="43">
        <f>データ!T6</f>
        <v>29.34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40.950000000000003</v>
      </c>
      <c r="Q10" s="43"/>
      <c r="R10" s="43"/>
      <c r="S10" s="43"/>
      <c r="T10" s="43"/>
      <c r="U10" s="43"/>
      <c r="V10" s="43"/>
      <c r="W10" s="43">
        <f>データ!P6</f>
        <v>94.33</v>
      </c>
      <c r="X10" s="43"/>
      <c r="Y10" s="43"/>
      <c r="Z10" s="43"/>
      <c r="AA10" s="43"/>
      <c r="AB10" s="43"/>
      <c r="AC10" s="43"/>
      <c r="AD10" s="47">
        <f>データ!Q6</f>
        <v>4322</v>
      </c>
      <c r="AE10" s="47"/>
      <c r="AF10" s="47"/>
      <c r="AG10" s="47"/>
      <c r="AH10" s="47"/>
      <c r="AI10" s="47"/>
      <c r="AJ10" s="47"/>
      <c r="AK10" s="2"/>
      <c r="AL10" s="47">
        <f>データ!U6</f>
        <v>4015</v>
      </c>
      <c r="AM10" s="47"/>
      <c r="AN10" s="47"/>
      <c r="AO10" s="47"/>
      <c r="AP10" s="47"/>
      <c r="AQ10" s="47"/>
      <c r="AR10" s="47"/>
      <c r="AS10" s="47"/>
      <c r="AT10" s="43">
        <f>データ!V6</f>
        <v>1.94</v>
      </c>
      <c r="AU10" s="43"/>
      <c r="AV10" s="43"/>
      <c r="AW10" s="43"/>
      <c r="AX10" s="43"/>
      <c r="AY10" s="43"/>
      <c r="AZ10" s="43"/>
      <c r="BA10" s="43"/>
      <c r="BB10" s="43">
        <f>データ!W6</f>
        <v>2069.59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104256</v>
      </c>
      <c r="D6" s="31">
        <f t="shared" si="3"/>
        <v>47</v>
      </c>
      <c r="E6" s="31">
        <f t="shared" si="3"/>
        <v>17</v>
      </c>
      <c r="F6" s="31">
        <f t="shared" si="3"/>
        <v>4</v>
      </c>
      <c r="G6" s="31">
        <f t="shared" si="3"/>
        <v>0</v>
      </c>
      <c r="H6" s="31" t="str">
        <f t="shared" si="3"/>
        <v>群馬県　嬬恋村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40.950000000000003</v>
      </c>
      <c r="P6" s="32">
        <f t="shared" si="3"/>
        <v>94.33</v>
      </c>
      <c r="Q6" s="32">
        <f t="shared" si="3"/>
        <v>4322</v>
      </c>
      <c r="R6" s="32">
        <f t="shared" si="3"/>
        <v>9906</v>
      </c>
      <c r="S6" s="32">
        <f t="shared" si="3"/>
        <v>337.58</v>
      </c>
      <c r="T6" s="32">
        <f t="shared" si="3"/>
        <v>29.34</v>
      </c>
      <c r="U6" s="32">
        <f t="shared" si="3"/>
        <v>4015</v>
      </c>
      <c r="V6" s="32">
        <f t="shared" si="3"/>
        <v>1.94</v>
      </c>
      <c r="W6" s="32">
        <f t="shared" si="3"/>
        <v>2069.59</v>
      </c>
      <c r="X6" s="33">
        <f>IF(X7="",NA(),X7)</f>
        <v>92.5</v>
      </c>
      <c r="Y6" s="33">
        <f t="shared" ref="Y6:AG6" si="4">IF(Y7="",NA(),Y7)</f>
        <v>95.97</v>
      </c>
      <c r="Z6" s="33">
        <f t="shared" si="4"/>
        <v>86.51</v>
      </c>
      <c r="AA6" s="33">
        <f t="shared" si="4"/>
        <v>88.18</v>
      </c>
      <c r="AB6" s="33">
        <f t="shared" si="4"/>
        <v>89.05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1560</v>
      </c>
      <c r="BF6" s="33">
        <f t="shared" ref="BF6:BN6" si="7">IF(BF7="",NA(),BF7)</f>
        <v>1928.07</v>
      </c>
      <c r="BG6" s="33">
        <f t="shared" si="7"/>
        <v>1763.03</v>
      </c>
      <c r="BH6" s="33">
        <f t="shared" si="7"/>
        <v>1480.4</v>
      </c>
      <c r="BI6" s="33">
        <f t="shared" si="7"/>
        <v>1386.11</v>
      </c>
      <c r="BJ6" s="33">
        <f t="shared" si="7"/>
        <v>1764.87</v>
      </c>
      <c r="BK6" s="33">
        <f t="shared" si="7"/>
        <v>1622.51</v>
      </c>
      <c r="BL6" s="33">
        <f t="shared" si="7"/>
        <v>1569.13</v>
      </c>
      <c r="BM6" s="33">
        <f t="shared" si="7"/>
        <v>1436</v>
      </c>
      <c r="BN6" s="33">
        <f t="shared" si="7"/>
        <v>1434.89</v>
      </c>
      <c r="BO6" s="32" t="str">
        <f>IF(BO7="","",IF(BO7="-","【-】","【"&amp;SUBSTITUTE(TEXT(BO7,"#,##0.00"),"-","△")&amp;"】"))</f>
        <v>【1,457.06】</v>
      </c>
      <c r="BP6" s="33">
        <f>IF(BP7="",NA(),BP7)</f>
        <v>68.45</v>
      </c>
      <c r="BQ6" s="33">
        <f t="shared" ref="BQ6:BY6" si="8">IF(BQ7="",NA(),BQ7)</f>
        <v>65.069999999999993</v>
      </c>
      <c r="BR6" s="33">
        <f t="shared" si="8"/>
        <v>61.21</v>
      </c>
      <c r="BS6" s="33">
        <f t="shared" si="8"/>
        <v>64.5</v>
      </c>
      <c r="BT6" s="33">
        <f t="shared" si="8"/>
        <v>64.14</v>
      </c>
      <c r="BU6" s="33">
        <f t="shared" si="8"/>
        <v>60.75</v>
      </c>
      <c r="BV6" s="33">
        <f t="shared" si="8"/>
        <v>62.83</v>
      </c>
      <c r="BW6" s="33">
        <f t="shared" si="8"/>
        <v>64.63</v>
      </c>
      <c r="BX6" s="33">
        <f t="shared" si="8"/>
        <v>66.56</v>
      </c>
      <c r="BY6" s="33">
        <f t="shared" si="8"/>
        <v>66.22</v>
      </c>
      <c r="BZ6" s="32" t="str">
        <f>IF(BZ7="","",IF(BZ7="-","【-】","【"&amp;SUBSTITUTE(TEXT(BZ7,"#,##0.00"),"-","△")&amp;"】"))</f>
        <v>【64.73】</v>
      </c>
      <c r="CA6" s="33">
        <f>IF(CA7="",NA(),CA7)</f>
        <v>306.73</v>
      </c>
      <c r="CB6" s="33">
        <f t="shared" ref="CB6:CJ6" si="9">IF(CB7="",NA(),CB7)</f>
        <v>291.41000000000003</v>
      </c>
      <c r="CC6" s="33">
        <f t="shared" si="9"/>
        <v>287.52</v>
      </c>
      <c r="CD6" s="33">
        <f t="shared" si="9"/>
        <v>278.42</v>
      </c>
      <c r="CE6" s="33">
        <f t="shared" si="9"/>
        <v>281.41000000000003</v>
      </c>
      <c r="CF6" s="33">
        <f t="shared" si="9"/>
        <v>256</v>
      </c>
      <c r="CG6" s="33">
        <f t="shared" si="9"/>
        <v>250.43</v>
      </c>
      <c r="CH6" s="33">
        <f t="shared" si="9"/>
        <v>245.75</v>
      </c>
      <c r="CI6" s="33">
        <f t="shared" si="9"/>
        <v>244.29</v>
      </c>
      <c r="CJ6" s="33">
        <f t="shared" si="9"/>
        <v>246.72</v>
      </c>
      <c r="CK6" s="32" t="str">
        <f>IF(CK7="","",IF(CK7="-","【-】","【"&amp;SUBSTITUTE(TEXT(CK7,"#,##0.00"),"-","△")&amp;"】"))</f>
        <v>【250.25】</v>
      </c>
      <c r="CL6" s="33">
        <f>IF(CL7="",NA(),CL7)</f>
        <v>40.43</v>
      </c>
      <c r="CM6" s="33">
        <f t="shared" ref="CM6:CU6" si="10">IF(CM7="",NA(),CM7)</f>
        <v>39.33</v>
      </c>
      <c r="CN6" s="33">
        <f t="shared" si="10"/>
        <v>40.130000000000003</v>
      </c>
      <c r="CO6" s="33">
        <f t="shared" si="10"/>
        <v>39.06</v>
      </c>
      <c r="CP6" s="33">
        <f t="shared" si="10"/>
        <v>43.35</v>
      </c>
      <c r="CQ6" s="33">
        <f t="shared" si="10"/>
        <v>41.59</v>
      </c>
      <c r="CR6" s="33">
        <f t="shared" si="10"/>
        <v>42.31</v>
      </c>
      <c r="CS6" s="33">
        <f t="shared" si="10"/>
        <v>43.65</v>
      </c>
      <c r="CT6" s="33">
        <f t="shared" si="10"/>
        <v>43.58</v>
      </c>
      <c r="CU6" s="33">
        <f t="shared" si="10"/>
        <v>41.35</v>
      </c>
      <c r="CV6" s="32" t="str">
        <f>IF(CV7="","",IF(CV7="-","【-】","【"&amp;SUBSTITUTE(TEXT(CV7,"#,##0.00"),"-","△")&amp;"】"))</f>
        <v>【40.31】</v>
      </c>
      <c r="CW6" s="33">
        <f>IF(CW7="",NA(),CW7)</f>
        <v>87.04</v>
      </c>
      <c r="CX6" s="33">
        <f t="shared" ref="CX6:DF6" si="11">IF(CX7="",NA(),CX7)</f>
        <v>86.77</v>
      </c>
      <c r="CY6" s="33">
        <f t="shared" si="11"/>
        <v>87.94</v>
      </c>
      <c r="CZ6" s="33">
        <f t="shared" si="11"/>
        <v>88.54</v>
      </c>
      <c r="DA6" s="33">
        <f t="shared" si="11"/>
        <v>88.89</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104256</v>
      </c>
      <c r="D7" s="35">
        <v>47</v>
      </c>
      <c r="E7" s="35">
        <v>17</v>
      </c>
      <c r="F7" s="35">
        <v>4</v>
      </c>
      <c r="G7" s="35">
        <v>0</v>
      </c>
      <c r="H7" s="35" t="s">
        <v>96</v>
      </c>
      <c r="I7" s="35" t="s">
        <v>97</v>
      </c>
      <c r="J7" s="35" t="s">
        <v>98</v>
      </c>
      <c r="K7" s="35" t="s">
        <v>99</v>
      </c>
      <c r="L7" s="35" t="s">
        <v>100</v>
      </c>
      <c r="M7" s="36" t="s">
        <v>101</v>
      </c>
      <c r="N7" s="36" t="s">
        <v>102</v>
      </c>
      <c r="O7" s="36">
        <v>40.950000000000003</v>
      </c>
      <c r="P7" s="36">
        <v>94.33</v>
      </c>
      <c r="Q7" s="36">
        <v>4322</v>
      </c>
      <c r="R7" s="36">
        <v>9906</v>
      </c>
      <c r="S7" s="36">
        <v>337.58</v>
      </c>
      <c r="T7" s="36">
        <v>29.34</v>
      </c>
      <c r="U7" s="36">
        <v>4015</v>
      </c>
      <c r="V7" s="36">
        <v>1.94</v>
      </c>
      <c r="W7" s="36">
        <v>2069.59</v>
      </c>
      <c r="X7" s="36">
        <v>92.5</v>
      </c>
      <c r="Y7" s="36">
        <v>95.97</v>
      </c>
      <c r="Z7" s="36">
        <v>86.51</v>
      </c>
      <c r="AA7" s="36">
        <v>88.18</v>
      </c>
      <c r="AB7" s="36">
        <v>89.05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1560</v>
      </c>
      <c r="BF7" s="36">
        <v>1928.07</v>
      </c>
      <c r="BG7" s="36">
        <v>1763.03</v>
      </c>
      <c r="BH7" s="36">
        <v>1480.4</v>
      </c>
      <c r="BI7" s="36">
        <v>1386.11</v>
      </c>
      <c r="BJ7" s="36">
        <v>1764.87</v>
      </c>
      <c r="BK7" s="36">
        <v>1622.51</v>
      </c>
      <c r="BL7" s="36">
        <v>1569.13</v>
      </c>
      <c r="BM7" s="36">
        <v>1436</v>
      </c>
      <c r="BN7" s="36">
        <v>1434.89</v>
      </c>
      <c r="BO7" s="36">
        <v>1457.06</v>
      </c>
      <c r="BP7" s="36">
        <v>68.45</v>
      </c>
      <c r="BQ7" s="36">
        <v>65.069999999999993</v>
      </c>
      <c r="BR7" s="36">
        <v>61.21</v>
      </c>
      <c r="BS7" s="36">
        <v>64.5</v>
      </c>
      <c r="BT7" s="36">
        <v>64.14</v>
      </c>
      <c r="BU7" s="36">
        <v>60.75</v>
      </c>
      <c r="BV7" s="36">
        <v>62.83</v>
      </c>
      <c r="BW7" s="36">
        <v>64.63</v>
      </c>
      <c r="BX7" s="36">
        <v>66.56</v>
      </c>
      <c r="BY7" s="36">
        <v>66.22</v>
      </c>
      <c r="BZ7" s="36">
        <v>64.73</v>
      </c>
      <c r="CA7" s="36">
        <v>306.73</v>
      </c>
      <c r="CB7" s="36">
        <v>291.41000000000003</v>
      </c>
      <c r="CC7" s="36">
        <v>287.52</v>
      </c>
      <c r="CD7" s="36">
        <v>278.42</v>
      </c>
      <c r="CE7" s="36">
        <v>281.41000000000003</v>
      </c>
      <c r="CF7" s="36">
        <v>256</v>
      </c>
      <c r="CG7" s="36">
        <v>250.43</v>
      </c>
      <c r="CH7" s="36">
        <v>245.75</v>
      </c>
      <c r="CI7" s="36">
        <v>244.29</v>
      </c>
      <c r="CJ7" s="36">
        <v>246.72</v>
      </c>
      <c r="CK7" s="36">
        <v>250.25</v>
      </c>
      <c r="CL7" s="36">
        <v>40.43</v>
      </c>
      <c r="CM7" s="36">
        <v>39.33</v>
      </c>
      <c r="CN7" s="36">
        <v>40.130000000000003</v>
      </c>
      <c r="CO7" s="36">
        <v>39.06</v>
      </c>
      <c r="CP7" s="36">
        <v>43.35</v>
      </c>
      <c r="CQ7" s="36">
        <v>41.59</v>
      </c>
      <c r="CR7" s="36">
        <v>42.31</v>
      </c>
      <c r="CS7" s="36">
        <v>43.65</v>
      </c>
      <c r="CT7" s="36">
        <v>43.58</v>
      </c>
      <c r="CU7" s="36">
        <v>41.35</v>
      </c>
      <c r="CV7" s="36">
        <v>40.31</v>
      </c>
      <c r="CW7" s="36">
        <v>87.04</v>
      </c>
      <c r="CX7" s="36">
        <v>86.77</v>
      </c>
      <c r="CY7" s="36">
        <v>87.94</v>
      </c>
      <c r="CZ7" s="36">
        <v>88.54</v>
      </c>
      <c r="DA7" s="36">
        <v>88.89</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2017-02-13T04:33:01Z</cp:lastPrinted>
  <dcterms:created xsi:type="dcterms:W3CDTF">2017-02-08T02:59:52Z</dcterms:created>
  <dcterms:modified xsi:type="dcterms:W3CDTF">2017-02-15T07:20:13Z</dcterms:modified>
  <cp:category/>
</cp:coreProperties>
</file>