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19_●甘楽町\【最終版】下水道事業\"/>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<sst xmlns="http://schemas.openxmlformats.org/spreadsheetml/2006/main" count="226" uniqueCount="111">
  <si>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</si>
  <si>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</si>
  <si>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</si>
  <si>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</si>
  <si>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</si>
  <si>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</si>
  <si>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</si>
  <si>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</si>
  <si>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</si>
  <si>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</si>
  <si>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</si>
  <si>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</si>
  <si>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</si>
  <si>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</si>
  <si>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</si>
  <si>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</si>
  <si>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</si>
  <si>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</si>
  <si>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</si>
  <si>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</si>
  <si>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</si>
  <si>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</si>
  <si>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</si>
  <si>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</si>
  <si>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</si>
  <si>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</si>
  <si>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</si>
  <si>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</si>
  <si>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</si>
  <si>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</si>
  <si>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</si>
  <si>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</si>
  <si>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</si>
  <si>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</si>
  <si>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</si>
  <si>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</si>
  <si>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</si>
  <si>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</si>
  <si>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</si>
  <si>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</si>
  <si>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</si>
  <si>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</si>
  <si>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</si>
  <si>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</si>
  <si>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</si>
  <si>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</si>
  <si>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</si>
  <si>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</si>
  <si>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</si>
  <si>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</si>
  <si>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</si>
  <si>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</si>
  <si>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</si>
  <si>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</si>
  <si>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</si>
  <si>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</si>
  <si>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</si>
  <si>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</si>
  <si>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</si>
  <si>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</si>
  <si>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</si>
  <si>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</si>
  <si>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</si>
  <si>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</si>
  <si>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</si>
  <si>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</si>
  <si>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</si>
  <si>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</si>
  <si>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</si>
  <si>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</si>
  <si>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</si>
  <si>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</si>
  <si>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</si>
  <si>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</si>
  <si>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</si>
  <si>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</si>
  <si>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</si>
  <si>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</si>
  <si>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</si>
  <si>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</si>
  <si>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</si>
  <si>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</si>
  <si>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</si>
  <si>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</si>
  <si>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</si>
  <si>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</si>
  <si>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</si>
  <si>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</si>
  <si>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</si>
  <si>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</si>
  <si>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</si>
  <si>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</si>
  <si>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</si>
  <si>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</si>
  <si>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</si>
  <si>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</si>
  <si>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甘楽町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</si>
  <si>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</si>
  <si>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</si>
  <si>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</si>
  <si>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</si>
  <si>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</si>
  <si>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</si>
  <si>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</si>
  <si>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</si>
  <si>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</si>
  <si>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</si>
  <si>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</si>
  <si>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②－
③今現在は管渠の延長が主要事業であるが、今後はこれまで整備を進めてきた管渠の老朽化対策が必要となっており、長寿命化・耐震化も含めた改築更新を効率的に進め、適切な維持管理とあわせた計画的なストックマネジメントの導入が重要な課題となっている。</t>
    <phoneticPr fontId="4"/>
  </si>
  <si>
    <t>①幹線管渠等の整備拡大による起債償還金が膨らんだため、一旦は収支比率が減少したが、整備区域拡大に伴い、接続率が向上したため、料金収入が増加し数値は上昇した。
②－
③－
④－
⑤地方債償還金に対する汚水処理費は年々増加しているが、料金改定や、接続率の向上により料金収入も増加しているため、回収率は上昇傾向にある。
⑥地方債償還金に対する汚水処理費は年々増加しているが、整備区域拡大により接続率が向上し、有収水量も増加しているため、原価はほぼ横ばいを保っている。
⑦－
⑧接続率の増加に伴い、水洗化率は年々増加傾向にあったが、H25年度に整備した白倉・金井地区の供用開始区域内人口が例年に比べて多かったため、結果的にH26年度の水洗化率は減少してしまった。今後は更なる接続率向上のために、接続推進に努める。</t>
    <phoneticPr fontId="4"/>
  </si>
  <si>
    <t xml:space="preserve">  本事業においては、平成14年度より供用開始しておるが、現状まだ排水水量が少なく、料金収入のみで維持管理費を賄うことは難しい現状が続いている。さらに事業後の起債償還が膨らみ、下水道財政を圧迫し、一般会計からの繰入金も年々増加している。今後も白倉地区において整備区域拡大を進めていくために、建設投資を起債で賄うため、その後の起債償還金も年々増えていくことが予想されるが、未接続家庭の水洗化促進及び使用料等（受益者分担金）滞納者への督促、料金改定の検討による収入の安定化に努めるとともに、事業実施におけるコスト削減により歳出を抑え、経営の安定化を図る。</t>
    <rPh sb="223" eb="225">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</si>
</sst>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1.53</c:v>
                </c:pt>
                <c:pt idx="1">
                  <c:v>9.0500000000000007</c:v>
                </c:pt>
                <c:pt idx="2">
                  <c:v>12.33</c:v>
                </c:pt>
                <c:pt idx="3">
                  <c:v>16.14</c:v>
                </c:pt>
                <c:pt idx="4">
                  <c:v>9.0299999999999994</c:v>
                </c:pt>
              </c:numCache>
            </c:numRef>
          </c:val>
        </c:ser>
        <c:dLbls>
          <c:showLegendKey val="0"/>
          <c:showVal val="0"/>
          <c:showCatName val="0"/>
          <c:showSerName val="0"/>
          <c:showPercent val="0"/>
          <c:showBubbleSize val="0"/>
        </c:dLbls>
        <c:gapWidth val="150"/>
        <c:axId val="153993160"/>
        <c:axId val="15517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153993160"/>
        <c:axId val="155171728"/>
      </c:lineChart>
      <c:dateAx>
        <c:axId val="153993160"/>
        <c:scaling>
          <c:orientation val="minMax"/>
        </c:scaling>
        <c:delete val="1"/>
        <c:axPos val="b"/>
        <c:numFmt formatCode="ge" sourceLinked="1"/>
        <c:majorTickMark val="none"/>
        <c:minorTickMark val="none"/>
        <c:tickLblPos val="none"/>
        <c:crossAx val="155171728"/>
        <c:crosses val="autoZero"/>
        <c:auto val="1"/>
        <c:lblOffset val="100"/>
        <c:baseTimeUnit val="years"/>
      </c:dateAx>
      <c:valAx>
        <c:axId val="15517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993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7226160"/>
        <c:axId val="157226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157226160"/>
        <c:axId val="157226552"/>
      </c:lineChart>
      <c:dateAx>
        <c:axId val="157226160"/>
        <c:scaling>
          <c:orientation val="minMax"/>
        </c:scaling>
        <c:delete val="1"/>
        <c:axPos val="b"/>
        <c:numFmt formatCode="ge" sourceLinked="1"/>
        <c:majorTickMark val="none"/>
        <c:minorTickMark val="none"/>
        <c:tickLblPos val="none"/>
        <c:crossAx val="157226552"/>
        <c:crosses val="autoZero"/>
        <c:auto val="1"/>
        <c:lblOffset val="100"/>
        <c:baseTimeUnit val="years"/>
      </c:dateAx>
      <c:valAx>
        <c:axId val="157226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22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61.54</c:v>
                </c:pt>
                <c:pt idx="1">
                  <c:v>65.78</c:v>
                </c:pt>
                <c:pt idx="2">
                  <c:v>69.08</c:v>
                </c:pt>
                <c:pt idx="3">
                  <c:v>62.06</c:v>
                </c:pt>
                <c:pt idx="4">
                  <c:v>61.95</c:v>
                </c:pt>
              </c:numCache>
            </c:numRef>
          </c:val>
        </c:ser>
        <c:dLbls>
          <c:showLegendKey val="0"/>
          <c:showVal val="0"/>
          <c:showCatName val="0"/>
          <c:showSerName val="0"/>
          <c:showPercent val="0"/>
          <c:showBubbleSize val="0"/>
        </c:dLbls>
        <c:gapWidth val="150"/>
        <c:axId val="157227728"/>
        <c:axId val="157228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157227728"/>
        <c:axId val="157228120"/>
      </c:lineChart>
      <c:dateAx>
        <c:axId val="157227728"/>
        <c:scaling>
          <c:orientation val="minMax"/>
        </c:scaling>
        <c:delete val="1"/>
        <c:axPos val="b"/>
        <c:numFmt formatCode="ge" sourceLinked="1"/>
        <c:majorTickMark val="none"/>
        <c:minorTickMark val="none"/>
        <c:tickLblPos val="none"/>
        <c:crossAx val="157228120"/>
        <c:crosses val="autoZero"/>
        <c:auto val="1"/>
        <c:lblOffset val="100"/>
        <c:baseTimeUnit val="years"/>
      </c:dateAx>
      <c:valAx>
        <c:axId val="15722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22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91.67</c:v>
                </c:pt>
                <c:pt idx="1">
                  <c:v>93.79</c:v>
                </c:pt>
                <c:pt idx="2">
                  <c:v>96.52</c:v>
                </c:pt>
                <c:pt idx="3">
                  <c:v>94.66</c:v>
                </c:pt>
                <c:pt idx="4">
                  <c:v>95.63</c:v>
                </c:pt>
              </c:numCache>
            </c:numRef>
          </c:val>
        </c:ser>
        <c:dLbls>
          <c:showLegendKey val="0"/>
          <c:showVal val="0"/>
          <c:showCatName val="0"/>
          <c:showSerName val="0"/>
          <c:showPercent val="0"/>
          <c:showBubbleSize val="0"/>
        </c:dLbls>
        <c:gapWidth val="150"/>
        <c:axId val="110947608"/>
        <c:axId val="15431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947608"/>
        <c:axId val="154314704"/>
      </c:lineChart>
      <c:dateAx>
        <c:axId val="110947608"/>
        <c:scaling>
          <c:orientation val="minMax"/>
        </c:scaling>
        <c:delete val="1"/>
        <c:axPos val="b"/>
        <c:numFmt formatCode="ge" sourceLinked="1"/>
        <c:majorTickMark val="none"/>
        <c:minorTickMark val="none"/>
        <c:tickLblPos val="none"/>
        <c:crossAx val="154314704"/>
        <c:crosses val="autoZero"/>
        <c:auto val="1"/>
        <c:lblOffset val="100"/>
        <c:baseTimeUnit val="years"/>
      </c:dateAx>
      <c:valAx>
        <c:axId val="15431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94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570800"/>
        <c:axId val="155156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570800"/>
        <c:axId val="155156632"/>
      </c:lineChart>
      <c:dateAx>
        <c:axId val="155570800"/>
        <c:scaling>
          <c:orientation val="minMax"/>
        </c:scaling>
        <c:delete val="1"/>
        <c:axPos val="b"/>
        <c:numFmt formatCode="ge" sourceLinked="1"/>
        <c:majorTickMark val="none"/>
        <c:minorTickMark val="none"/>
        <c:tickLblPos val="none"/>
        <c:crossAx val="155156632"/>
        <c:crosses val="autoZero"/>
        <c:auto val="1"/>
        <c:lblOffset val="100"/>
        <c:baseTimeUnit val="years"/>
      </c:dateAx>
      <c:valAx>
        <c:axId val="155156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57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802480"/>
        <c:axId val="15545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802480"/>
        <c:axId val="155457824"/>
      </c:lineChart>
      <c:dateAx>
        <c:axId val="153802480"/>
        <c:scaling>
          <c:orientation val="minMax"/>
        </c:scaling>
        <c:delete val="1"/>
        <c:axPos val="b"/>
        <c:numFmt formatCode="ge" sourceLinked="1"/>
        <c:majorTickMark val="none"/>
        <c:minorTickMark val="none"/>
        <c:tickLblPos val="none"/>
        <c:crossAx val="155457824"/>
        <c:crosses val="autoZero"/>
        <c:auto val="1"/>
        <c:lblOffset val="100"/>
        <c:baseTimeUnit val="years"/>
      </c:dateAx>
      <c:valAx>
        <c:axId val="15545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80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998344"/>
        <c:axId val="157074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998344"/>
        <c:axId val="157074008"/>
      </c:lineChart>
      <c:dateAx>
        <c:axId val="155998344"/>
        <c:scaling>
          <c:orientation val="minMax"/>
        </c:scaling>
        <c:delete val="1"/>
        <c:axPos val="b"/>
        <c:numFmt formatCode="ge" sourceLinked="1"/>
        <c:majorTickMark val="none"/>
        <c:minorTickMark val="none"/>
        <c:tickLblPos val="none"/>
        <c:crossAx val="157074008"/>
        <c:crosses val="autoZero"/>
        <c:auto val="1"/>
        <c:lblOffset val="100"/>
        <c:baseTimeUnit val="years"/>
      </c:dateAx>
      <c:valAx>
        <c:axId val="157074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998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997560"/>
        <c:axId val="15599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997560"/>
        <c:axId val="155997168"/>
      </c:lineChart>
      <c:dateAx>
        <c:axId val="155997560"/>
        <c:scaling>
          <c:orientation val="minMax"/>
        </c:scaling>
        <c:delete val="1"/>
        <c:axPos val="b"/>
        <c:numFmt formatCode="ge" sourceLinked="1"/>
        <c:majorTickMark val="none"/>
        <c:minorTickMark val="none"/>
        <c:tickLblPos val="none"/>
        <c:crossAx val="155997168"/>
        <c:crosses val="autoZero"/>
        <c:auto val="1"/>
        <c:lblOffset val="100"/>
        <c:baseTimeUnit val="years"/>
      </c:dateAx>
      <c:valAx>
        <c:axId val="15599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997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5997952"/>
        <c:axId val="15707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155997952"/>
        <c:axId val="157075184"/>
      </c:lineChart>
      <c:dateAx>
        <c:axId val="155997952"/>
        <c:scaling>
          <c:orientation val="minMax"/>
        </c:scaling>
        <c:delete val="1"/>
        <c:axPos val="b"/>
        <c:numFmt formatCode="ge" sourceLinked="1"/>
        <c:majorTickMark val="none"/>
        <c:minorTickMark val="none"/>
        <c:tickLblPos val="none"/>
        <c:crossAx val="157075184"/>
        <c:crosses val="autoZero"/>
        <c:auto val="1"/>
        <c:lblOffset val="100"/>
        <c:baseTimeUnit val="years"/>
      </c:dateAx>
      <c:valAx>
        <c:axId val="15707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99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78.819999999999993</c:v>
                </c:pt>
                <c:pt idx="1">
                  <c:v>83.22</c:v>
                </c:pt>
                <c:pt idx="2">
                  <c:v>81.59</c:v>
                </c:pt>
                <c:pt idx="3">
                  <c:v>84.93</c:v>
                </c:pt>
                <c:pt idx="4">
                  <c:v>86.26</c:v>
                </c:pt>
              </c:numCache>
            </c:numRef>
          </c:val>
        </c:ser>
        <c:dLbls>
          <c:showLegendKey val="0"/>
          <c:showVal val="0"/>
          <c:showCatName val="0"/>
          <c:showSerName val="0"/>
          <c:showPercent val="0"/>
          <c:showBubbleSize val="0"/>
        </c:dLbls>
        <c:gapWidth val="150"/>
        <c:axId val="157076360"/>
        <c:axId val="15707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157076360"/>
        <c:axId val="157076752"/>
      </c:lineChart>
      <c:dateAx>
        <c:axId val="157076360"/>
        <c:scaling>
          <c:orientation val="minMax"/>
        </c:scaling>
        <c:delete val="1"/>
        <c:axPos val="b"/>
        <c:numFmt formatCode="ge" sourceLinked="1"/>
        <c:majorTickMark val="none"/>
        <c:minorTickMark val="none"/>
        <c:tickLblPos val="none"/>
        <c:crossAx val="157076752"/>
        <c:crosses val="autoZero"/>
        <c:auto val="1"/>
        <c:lblOffset val="100"/>
        <c:baseTimeUnit val="years"/>
      </c:dateAx>
      <c:valAx>
        <c:axId val="15707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076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144.09</c:v>
                </c:pt>
                <c:pt idx="1">
                  <c:v>150</c:v>
                </c:pt>
                <c:pt idx="2">
                  <c:v>150</c:v>
                </c:pt>
                <c:pt idx="3">
                  <c:v>150</c:v>
                </c:pt>
                <c:pt idx="4">
                  <c:v>150</c:v>
                </c:pt>
              </c:numCache>
            </c:numRef>
          </c:val>
        </c:ser>
        <c:dLbls>
          <c:showLegendKey val="0"/>
          <c:showVal val="0"/>
          <c:showCatName val="0"/>
          <c:showSerName val="0"/>
          <c:showPercent val="0"/>
          <c:showBubbleSize val="0"/>
        </c:dLbls>
        <c:gapWidth val="150"/>
        <c:axId val="157224592"/>
        <c:axId val="157224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157224592"/>
        <c:axId val="157224984"/>
      </c:lineChart>
      <c:dateAx>
        <c:axId val="157224592"/>
        <c:scaling>
          <c:orientation val="minMax"/>
        </c:scaling>
        <c:delete val="1"/>
        <c:axPos val="b"/>
        <c:numFmt formatCode="ge" sourceLinked="1"/>
        <c:majorTickMark val="none"/>
        <c:minorTickMark val="none"/>
        <c:tickLblPos val="none"/>
        <c:crossAx val="157224984"/>
        <c:crosses val="autoZero"/>
        <c:auto val="1"/>
        <c:lblOffset val="100"/>
        <c:baseTimeUnit val="years"/>
      </c:dateAx>
      <c:valAx>
        <c:axId val="157224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22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甘楽町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f>データ!R6</f>
        <v>13538</v>
      </c>
      <c r="AM8" s="47"/>
      <c r="AN8" s="47"/>
      <c r="AO8" s="47"/>
      <c r="AP8" s="47"/>
      <c r="AQ8" s="47"/>
      <c r="AR8" s="47"/>
      <c r="AS8" s="47"/>
      <c r="AT8" s="43">
        <f>データ!S6</f>
        <v>58.61</v>
      </c>
      <c r="AU8" s="43"/>
      <c r="AV8" s="43"/>
      <c r="AW8" s="43"/>
      <c r="AX8" s="43"/>
      <c r="AY8" s="43"/>
      <c r="AZ8" s="43"/>
      <c r="BA8" s="43"/>
      <c r="BB8" s="43">
        <f>データ!T6</f>
        <v>230.98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19.350000000000001</v>
      </c>
      <c r="Q10" s="43"/>
      <c r="R10" s="43"/>
      <c r="S10" s="43"/>
      <c r="T10" s="43"/>
      <c r="U10" s="43"/>
      <c r="V10" s="43"/>
      <c r="W10" s="43">
        <f>データ!P6</f>
        <v>78.290000000000006</v>
      </c>
      <c r="X10" s="43"/>
      <c r="Y10" s="43"/>
      <c r="Z10" s="43"/>
      <c r="AA10" s="43"/>
      <c r="AB10" s="43"/>
      <c r="AC10" s="43"/>
      <c r="AD10" s="47">
        <f>データ!Q6</f>
        <v>2430</v>
      </c>
      <c r="AE10" s="47"/>
      <c r="AF10" s="47"/>
      <c r="AG10" s="47"/>
      <c r="AH10" s="47"/>
      <c r="AI10" s="47"/>
      <c r="AJ10" s="47"/>
      <c r="AK10" s="2"/>
      <c r="AL10" s="47">
        <f>データ!U6</f>
        <v>2607</v>
      </c>
      <c r="AM10" s="47"/>
      <c r="AN10" s="47"/>
      <c r="AO10" s="47"/>
      <c r="AP10" s="47"/>
      <c r="AQ10" s="47"/>
      <c r="AR10" s="47"/>
      <c r="AS10" s="47"/>
      <c r="AT10" s="43">
        <f>データ!V6</f>
        <v>1.1100000000000001</v>
      </c>
      <c r="AU10" s="43"/>
      <c r="AV10" s="43"/>
      <c r="AW10" s="43"/>
      <c r="AX10" s="43"/>
      <c r="AY10" s="43"/>
      <c r="AZ10" s="43"/>
      <c r="BA10" s="43"/>
      <c r="BB10" s="43">
        <f>データ!W6</f>
        <v>2348.65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103845</v>
      </c>
      <c r="D6" s="31">
        <f t="shared" si="3"/>
        <v>47</v>
      </c>
      <c r="E6" s="31">
        <f t="shared" si="3"/>
        <v>17</v>
      </c>
      <c r="F6" s="31">
        <f t="shared" si="3"/>
        <v>4</v>
      </c>
      <c r="G6" s="31">
        <f t="shared" si="3"/>
        <v>0</v>
      </c>
      <c r="H6" s="31" t="str">
        <f t="shared" si="3"/>
        <v>群馬県　甘楽町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19.350000000000001</v>
      </c>
      <c r="P6" s="32">
        <f t="shared" si="3"/>
        <v>78.290000000000006</v>
      </c>
      <c r="Q6" s="32">
        <f t="shared" si="3"/>
        <v>2430</v>
      </c>
      <c r="R6" s="32">
        <f t="shared" si="3"/>
        <v>13538</v>
      </c>
      <c r="S6" s="32">
        <f t="shared" si="3"/>
        <v>58.61</v>
      </c>
      <c r="T6" s="32">
        <f t="shared" si="3"/>
        <v>230.98</v>
      </c>
      <c r="U6" s="32">
        <f t="shared" si="3"/>
        <v>2607</v>
      </c>
      <c r="V6" s="32">
        <f t="shared" si="3"/>
        <v>1.1100000000000001</v>
      </c>
      <c r="W6" s="32">
        <f t="shared" si="3"/>
        <v>2348.65</v>
      </c>
      <c r="X6" s="33">
        <f>IF(X7="",NA(),X7)</f>
        <v>91.67</v>
      </c>
      <c r="Y6" s="33">
        <f t="shared" ref="Y6:AG6" si="4">IF(Y7="",NA(),Y7)</f>
        <v>93.79</v>
      </c>
      <c r="Z6" s="33">
        <f t="shared" si="4"/>
        <v>96.52</v>
      </c>
      <c r="AA6" s="33">
        <f t="shared" si="4"/>
        <v>94.66</v>
      </c>
      <c r="AB6" s="33">
        <f t="shared" si="4"/>
        <v>95.63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1835.56</v>
      </c>
      <c r="BK6" s="33">
        <f t="shared" si="7"/>
        <v>1716.82</v>
      </c>
      <c r="BL6" s="33">
        <f t="shared" si="7"/>
        <v>1554.05</v>
      </c>
      <c r="BM6" s="33">
        <f t="shared" si="7"/>
        <v>1671.86</v>
      </c>
      <c r="BN6" s="33">
        <f t="shared" si="7"/>
        <v>1673.47</v>
      </c>
      <c r="BO6" s="32" t="str">
        <f>IF(BO7="","",IF(BO7="-","【-】","【"&amp;SUBSTITUTE(TEXT(BO7,"#,##0.00"),"-","△")&amp;"】"))</f>
        <v>【1,457.06】</v>
      </c>
      <c r="BP6" s="33">
        <f>IF(BP7="",NA(),BP7)</f>
        <v>78.819999999999993</v>
      </c>
      <c r="BQ6" s="33">
        <f t="shared" ref="BQ6:BY6" si="8">IF(BQ7="",NA(),BQ7)</f>
        <v>83.22</v>
      </c>
      <c r="BR6" s="33">
        <f t="shared" si="8"/>
        <v>81.59</v>
      </c>
      <c r="BS6" s="33">
        <f t="shared" si="8"/>
        <v>84.93</v>
      </c>
      <c r="BT6" s="33">
        <f t="shared" si="8"/>
        <v>86.26</v>
      </c>
      <c r="BU6" s="33">
        <f t="shared" si="8"/>
        <v>52.89</v>
      </c>
      <c r="BV6" s="33">
        <f t="shared" si="8"/>
        <v>51.73</v>
      </c>
      <c r="BW6" s="33">
        <f t="shared" si="8"/>
        <v>53.01</v>
      </c>
      <c r="BX6" s="33">
        <f t="shared" si="8"/>
        <v>50.54</v>
      </c>
      <c r="BY6" s="33">
        <f t="shared" si="8"/>
        <v>49.22</v>
      </c>
      <c r="BZ6" s="32" t="str">
        <f>IF(BZ7="","",IF(BZ7="-","【-】","【"&amp;SUBSTITUTE(TEXT(BZ7,"#,##0.00"),"-","△")&amp;"】"))</f>
        <v>【64.73】</v>
      </c>
      <c r="CA6" s="33">
        <f>IF(CA7="",NA(),CA7)</f>
        <v>144.09</v>
      </c>
      <c r="CB6" s="33">
        <f t="shared" ref="CB6:CJ6" si="9">IF(CB7="",NA(),CB7)</f>
        <v>150</v>
      </c>
      <c r="CC6" s="33">
        <f t="shared" si="9"/>
        <v>150</v>
      </c>
      <c r="CD6" s="33">
        <f t="shared" si="9"/>
        <v>150</v>
      </c>
      <c r="CE6" s="33">
        <f t="shared" si="9"/>
        <v>150</v>
      </c>
      <c r="CF6" s="33">
        <f t="shared" si="9"/>
        <v>300.52</v>
      </c>
      <c r="CG6" s="33">
        <f t="shared" si="9"/>
        <v>310.47000000000003</v>
      </c>
      <c r="CH6" s="33">
        <f t="shared" si="9"/>
        <v>299.39</v>
      </c>
      <c r="CI6" s="33">
        <f t="shared" si="9"/>
        <v>320.36</v>
      </c>
      <c r="CJ6" s="33">
        <f t="shared" si="9"/>
        <v>332.02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61.54</v>
      </c>
      <c r="CX6" s="33">
        <f t="shared" ref="CX6:DF6" si="11">IF(CX7="",NA(),CX7)</f>
        <v>65.78</v>
      </c>
      <c r="CY6" s="33">
        <f t="shared" si="11"/>
        <v>69.08</v>
      </c>
      <c r="CZ6" s="33">
        <f t="shared" si="11"/>
        <v>62.06</v>
      </c>
      <c r="DA6" s="33">
        <f t="shared" si="11"/>
        <v>61.95</v>
      </c>
      <c r="DB6" s="33">
        <f t="shared" si="11"/>
        <v>71.62</v>
      </c>
      <c r="DC6" s="33">
        <f t="shared" si="11"/>
        <v>71.239999999999995</v>
      </c>
      <c r="DD6" s="33">
        <f t="shared" si="11"/>
        <v>71.069999999999993</v>
      </c>
      <c r="DE6" s="33">
        <f t="shared" si="11"/>
        <v>70.14</v>
      </c>
      <c r="DF6" s="33">
        <f t="shared" si="11"/>
        <v>68.83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1.53</v>
      </c>
      <c r="EE6" s="33">
        <f t="shared" ref="EE6:EM6" si="14">IF(EE7="",NA(),EE7)</f>
        <v>9.0500000000000007</v>
      </c>
      <c r="EF6" s="33">
        <f t="shared" si="14"/>
        <v>12.33</v>
      </c>
      <c r="EG6" s="33">
        <f t="shared" si="14"/>
        <v>16.14</v>
      </c>
      <c r="EH6" s="33">
        <f t="shared" si="14"/>
        <v>9.0299999999999994</v>
      </c>
      <c r="EI6" s="33">
        <f t="shared" si="14"/>
        <v>0.05</v>
      </c>
      <c r="EJ6" s="33">
        <f t="shared" si="14"/>
        <v>0.05</v>
      </c>
      <c r="EK6" s="33">
        <f t="shared" si="14"/>
        <v>7.0000000000000007E-2</v>
      </c>
      <c r="EL6" s="33">
        <f t="shared" si="14"/>
        <v>0.08</v>
      </c>
      <c r="EM6" s="33">
        <f t="shared" si="14"/>
        <v>0.26</v>
      </c>
      <c r="EN6" s="32" t="str">
        <f>IF(EN7="","",IF(EN7="-","【-】","【"&amp;SUBSTITUTE(TEXT(EN7,"#,##0.00"),"-","△")&amp;"】"))</f>
        <v>【0.10】</v>
      </c>
    </row>
    <row r="7" spans="1:144" s="34" customFormat="1">
      <c r="A7" s="26"/>
      <c r="B7" s="35">
        <v>2015</v>
      </c>
      <c r="C7" s="35">
        <v>103845</v>
      </c>
      <c r="D7" s="35">
        <v>47</v>
      </c>
      <c r="E7" s="35">
        <v>17</v>
      </c>
      <c r="F7" s="35">
        <v>4</v>
      </c>
      <c r="G7" s="35">
        <v>0</v>
      </c>
      <c r="H7" s="35" t="s">
        <v>96</v>
      </c>
      <c r="I7" s="35" t="s">
        <v>97</v>
      </c>
      <c r="J7" s="35" t="s">
        <v>98</v>
      </c>
      <c r="K7" s="35" t="s">
        <v>99</v>
      </c>
      <c r="L7" s="35" t="s">
        <v>100</v>
      </c>
      <c r="M7" s="36" t="s">
        <v>101</v>
      </c>
      <c r="N7" s="36" t="s">
        <v>102</v>
      </c>
      <c r="O7" s="36">
        <v>19.350000000000001</v>
      </c>
      <c r="P7" s="36">
        <v>78.290000000000006</v>
      </c>
      <c r="Q7" s="36">
        <v>2430</v>
      </c>
      <c r="R7" s="36">
        <v>13538</v>
      </c>
      <c r="S7" s="36">
        <v>58.61</v>
      </c>
      <c r="T7" s="36">
        <v>230.98</v>
      </c>
      <c r="U7" s="36">
        <v>2607</v>
      </c>
      <c r="V7" s="36">
        <v>1.1100000000000001</v>
      </c>
      <c r="W7" s="36">
        <v>2348.65</v>
      </c>
      <c r="X7" s="36">
        <v>91.67</v>
      </c>
      <c r="Y7" s="36">
        <v>93.79</v>
      </c>
      <c r="Z7" s="36">
        <v>96.52</v>
      </c>
      <c r="AA7" s="36">
        <v>94.66</v>
      </c>
      <c r="AB7" s="36">
        <v>95.63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1835.56</v>
      </c>
      <c r="BK7" s="36">
        <v>1716.82</v>
      </c>
      <c r="BL7" s="36">
        <v>1554.05</v>
      </c>
      <c r="BM7" s="36">
        <v>1671.86</v>
      </c>
      <c r="BN7" s="36">
        <v>1673.47</v>
      </c>
      <c r="BO7" s="36">
        <v>1457.06</v>
      </c>
      <c r="BP7" s="36">
        <v>78.819999999999993</v>
      </c>
      <c r="BQ7" s="36">
        <v>83.22</v>
      </c>
      <c r="BR7" s="36">
        <v>81.59</v>
      </c>
      <c r="BS7" s="36">
        <v>84.93</v>
      </c>
      <c r="BT7" s="36">
        <v>86.26</v>
      </c>
      <c r="BU7" s="36">
        <v>52.89</v>
      </c>
      <c r="BV7" s="36">
        <v>51.73</v>
      </c>
      <c r="BW7" s="36">
        <v>53.01</v>
      </c>
      <c r="BX7" s="36">
        <v>50.54</v>
      </c>
      <c r="BY7" s="36">
        <v>49.22</v>
      </c>
      <c r="BZ7" s="36">
        <v>64.73</v>
      </c>
      <c r="CA7" s="36">
        <v>144.09</v>
      </c>
      <c r="CB7" s="36">
        <v>150</v>
      </c>
      <c r="CC7" s="36">
        <v>150</v>
      </c>
      <c r="CD7" s="36">
        <v>150</v>
      </c>
      <c r="CE7" s="36">
        <v>150</v>
      </c>
      <c r="CF7" s="36">
        <v>300.52</v>
      </c>
      <c r="CG7" s="36">
        <v>310.47000000000003</v>
      </c>
      <c r="CH7" s="36">
        <v>299.39</v>
      </c>
      <c r="CI7" s="36">
        <v>320.36</v>
      </c>
      <c r="CJ7" s="36">
        <v>332.02</v>
      </c>
      <c r="CK7" s="36">
        <v>250.25</v>
      </c>
      <c r="CL7" s="36" t="s">
        <v>101</v>
      </c>
      <c r="CM7" s="36" t="s">
        <v>101</v>
      </c>
      <c r="CN7" s="36" t="s">
        <v>101</v>
      </c>
      <c r="CO7" s="36" t="s">
        <v>101</v>
      </c>
      <c r="CP7" s="36" t="s">
        <v>101</v>
      </c>
      <c r="CQ7" s="36">
        <v>36.799999999999997</v>
      </c>
      <c r="CR7" s="36">
        <v>36.67</v>
      </c>
      <c r="CS7" s="36">
        <v>36.200000000000003</v>
      </c>
      <c r="CT7" s="36">
        <v>34.74</v>
      </c>
      <c r="CU7" s="36">
        <v>36.65</v>
      </c>
      <c r="CV7" s="36">
        <v>40.31</v>
      </c>
      <c r="CW7" s="36">
        <v>61.54</v>
      </c>
      <c r="CX7" s="36">
        <v>65.78</v>
      </c>
      <c r="CY7" s="36">
        <v>69.08</v>
      </c>
      <c r="CZ7" s="36">
        <v>62.06</v>
      </c>
      <c r="DA7" s="36">
        <v>61.95</v>
      </c>
      <c r="DB7" s="36">
        <v>71.62</v>
      </c>
      <c r="DC7" s="36">
        <v>71.239999999999995</v>
      </c>
      <c r="DD7" s="36">
        <v>71.069999999999993</v>
      </c>
      <c r="DE7" s="36">
        <v>70.14</v>
      </c>
      <c r="DF7" s="36">
        <v>68.83</v>
      </c>
      <c r="DG7" s="36">
        <v>81.28</v>
      </c>
      <c r="DH7" s="36"/>
      <c r="DI7" s="36"/>
      <c r="DJ7" s="36"/>
      <c r="DK7" s="36"/>
      <c r="DL7" s="36"/>
      <c r="DM7" s="36"/>
      <c r="DN7" s="36"/>
      <c r="DO7" s="36"/>
      <c r="DP7" s="36"/>
      <c r="DQ7" s="36"/>
      <c r="DR7" s="36"/>
      <c r="DS7" s="36"/>
      <c r="DT7" s="36"/>
      <c r="DU7" s="36"/>
      <c r="DV7" s="36"/>
      <c r="DW7" s="36"/>
      <c r="DX7" s="36"/>
      <c r="DY7" s="36"/>
      <c r="DZ7" s="36"/>
      <c r="EA7" s="36"/>
      <c r="EB7" s="36"/>
      <c r="EC7" s="36"/>
      <c r="ED7" s="36">
        <v>1.53</v>
      </c>
      <c r="EE7" s="36">
        <v>9.0500000000000007</v>
      </c>
      <c r="EF7" s="36">
        <v>12.33</v>
      </c>
      <c r="EG7" s="36">
        <v>16.14</v>
      </c>
      <c r="EH7" s="36">
        <v>9.0299999999999994</v>
      </c>
      <c r="EI7" s="36">
        <v>0.05</v>
      </c>
      <c r="EJ7" s="36">
        <v>0.05</v>
      </c>
      <c r="EK7" s="36">
        <v>7.0000000000000007E-2</v>
      </c>
      <c r="EL7" s="36">
        <v>0.08</v>
      </c>
      <c r="EM7" s="36">
        <v>0.26</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2017-02-14T06:41:29Z</cp:lastPrinted>
  <dcterms:created xsi:type="dcterms:W3CDTF">2017-02-08T02:59:49Z</dcterms:created>
  <dcterms:modified xsi:type="dcterms:W3CDTF">2017-02-14T06:41:30Z</dcterms:modified>
  <cp:category/>
</cp:coreProperties>
</file>