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araki-toshihiro\Desktop\経営比較分析表\25_東吾妻町\"/>
    </mc:Choice>
  </mc:AlternateContent>
  <workbookProtection workbookPassword="8649" lockStructure="1"/>
  <bookViews>
    <workbookView xWindow="-15" yWindow="-15" windowWidth="10245" windowHeight="8265"/>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P6" i="5"/>
  <c r="W10" i="4" s="1"/>
  <c r="O6" i="5"/>
  <c r="P10" i="4" s="1"/>
  <c r="N6" i="5"/>
  <c r="M6" i="5"/>
  <c r="L6" i="5"/>
  <c r="K6" i="5"/>
  <c r="P8" i="4" s="1"/>
  <c r="J6" i="5"/>
  <c r="I6" i="5"/>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I10" i="4"/>
  <c r="B10" i="4"/>
  <c r="AL8" i="4"/>
  <c r="W8" i="4"/>
  <c r="I8" i="4"/>
  <c r="B8"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<sst xmlns="http://schemas.openxmlformats.org/spreadsheetml/2006/main" count="221" uniqueCount="111">
  <si>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</si>
  <si>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</si>
  <si>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</si>
  <si>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</si>
  <si>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</si>
  <si>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</si>
  <si>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</si>
  <si>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</si>
  <si>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</si>
  <si>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</si>
  <si>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</si>
  <si>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</si>
  <si>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</si>
  <si>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</si>
  <si>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</si>
  <si>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</si>
  <si>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</si>
  <si>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</si>
  <si>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</si>
  <si>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</si>
  <si>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</si>
  <si>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</si>
  <si>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</si>
  <si>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</si>
  <si>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</si>
  <si>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</si>
  <si>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</si>
  <si>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</si>
  <si>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</si>
  <si>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</si>
  <si>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</si>
  <si>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</si>
  <si>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</si>
  <si>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</si>
  <si>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</si>
  <si>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</si>
  <si>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</si>
  <si>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</si>
  <si>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</si>
  <si>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</si>
  <si>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</si>
  <si>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23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</si>
  <si>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</si>
  <si>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</si>
  <si>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</si>
  <si>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</si>
  <si>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</si>
  <si>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</si>
  <si>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</si>
  <si>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</si>
  <si>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</si>
  <si>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</si>
  <si>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</si>
  <si>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</si>
  <si>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</si>
  <si>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</si>
  <si>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</si>
  <si>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</si>
  <si>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</si>
  <si>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</si>
  <si>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</si>
  <si>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</si>
  <si>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</si>
  <si>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</si>
  <si>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</si>
  <si>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</si>
  <si>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</si>
  <si>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</si>
  <si>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</si>
  <si>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</si>
  <si>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</si>
  <si>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</si>
  <si>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</si>
  <si>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</si>
  <si>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</si>
  <si>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</si>
  <si>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</si>
  <si>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</si>
  <si>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</si>
  <si>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</si>
  <si>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</si>
  <si>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</si>
  <si>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</si>
  <si>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</si>
  <si>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</si>
  <si>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</si>
  <si>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</si>
  <si>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</si>
  <si>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</si>
  <si>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</si>
  <si>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</si>
  <si>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</si>
  <si>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</si>
  <si>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</si>
  <si>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</si>
  <si>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</si>
  <si>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群馬県　東吾妻町</t>
  </si>
  <si>
    <t>法非適用</t>
  </si>
  <si>
    <t>下水道事業</t>
  </si>
  <si>
    <t>公共下水道</t>
  </si>
  <si>
    <t>Cd3</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</si>
  <si>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</si>
  <si>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</si>
  <si>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</si>
  <si>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</si>
  <si>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</si>
  <si>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</si>
  <si>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</si>
  <si>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①料金収入や一般会計からの繰入金等の総収益で、総費用に地方債償還金を加えた費用をどの程度賄えているかを表す指標である収益的収支比率について、H27はH26年度より微減しており、安定した高水準での比率にはまだ至ってはいない。
④料金収入に対する企業債残高の割合であり、企業債残高の規模を表す企業債残高対事業規模比率は、類似団体平均値よりは下回っている。 
⑤使用料で回収すべき経費を、どの程度使用料で賄えているかを表す経費回収率は、処理場内機器修繕等の施設維持管理費が増えたためにH26より低下した。
⑥有収水量１㎥あたりの汚水処理に要した費用であり、汚水資本費・汚水維持管理費の両方を含めた汚水処理に係るコストを表した汚水処理原価は、処理場維持管理の経費増によりH26より増えている。類似団体平均値よりは良い。
⑦施設・設備が一日に対応可能な処理能力に対する、一日平均処理水量の割合であり、施設の利用状況や適正規模を判断する施設利用率は、ここ数年ではH27が最も低く、類似団体より若干低い水準にある。
⑧現在処理区域人口のうち、実際に水洗便所を設置して汚水処理している人口の割合を表した水洗化率について、年々微増している状況にあるが、今後も町広報等による居住者に対しての接続啓発を行う必要がある。</t>
    <rPh sb="81" eb="83">
      <t>ビゲン</t>
    </rPh>
    <rPh sb="158" eb="160">
      <t>ルイジ</t>
    </rPh>
    <rPh sb="160" eb="162">
      <t>ダンタイ</t>
    </rPh>
    <rPh sb="162" eb="165">
      <t>ヘイキンチ</t>
    </rPh>
    <rPh sb="168" eb="170">
      <t>シタマワ</t>
    </rPh>
    <rPh sb="429" eb="430">
      <t>モット</t>
    </rPh>
    <rPh sb="431" eb="432">
      <t>ヒク</t>
    </rPh>
    <rPh sb="440" eb="442">
      <t>ジャッカン</t>
    </rPh>
    <phoneticPr fontId="4"/>
  </si>
  <si>
    <t>平成16年に供用開始してから、処理場については包括的民間委託を行う中で経年劣化に伴う修繕について随時実施し、管路については毎年清掃とＴＶ調査を行っている。現状においては極めて大きな老朽は見受けられないが、今後は事業全体計画を立てる中で老朽化対策を行っていく必要がある。</t>
    <phoneticPr fontId="4"/>
  </si>
  <si>
    <t>経営の健全化をに向けて、安定した料金収入の確保と長寿命化計画策定や管路の包括的民間委託への移行を含めた事業全体計画を検討・策定し経費削減に努める。また町人口の減少化が進む中で、区域内居住者に対して広報等で普及活動を行い水洗化率の向上をめざしていく。</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</si>
</sst>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04498432"/>
        <c:axId val="2507308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formatCode="#,##0.00;&quot;△&quot;#,##0.00">
                  <c:v>0</c:v>
                </c:pt>
                <c:pt idx="1">
                  <c:v>0.14000000000000001</c:v>
                </c:pt>
                <c:pt idx="2" formatCode="#,##0.00;&quot;△&quot;#,##0.00">
                  <c:v>0</c:v>
                </c:pt>
                <c:pt idx="3">
                  <c:v>0.17</c:v>
                </c:pt>
                <c:pt idx="4">
                  <c:v>0.2</c:v>
                </c:pt>
              </c:numCache>
            </c:numRef>
          </c:val>
          <c:smooth val="0"/>
        </c:ser>
        <c:dLbls>
          <c:showLegendKey val="0"/>
          <c:showVal val="0"/>
          <c:showCatName val="0"/>
          <c:showSerName val="0"/>
          <c:showPercent val="0"/>
          <c:showBubbleSize val="0"/>
        </c:dLbls>
        <c:marker val="1"/>
        <c:smooth val="0"/>
        <c:axId val="104498432"/>
        <c:axId val="250730808"/>
      </c:lineChart>
      <c:dateAx>
        <c:axId val="104498432"/>
        <c:scaling>
          <c:orientation val="minMax"/>
        </c:scaling>
        <c:delete val="1"/>
        <c:axPos val="b"/>
        <c:numFmt formatCode="ge" sourceLinked="1"/>
        <c:majorTickMark val="none"/>
        <c:minorTickMark val="none"/>
        <c:tickLblPos val="none"/>
        <c:crossAx val="250730808"/>
        <c:crosses val="autoZero"/>
        <c:auto val="1"/>
        <c:lblOffset val="100"/>
        <c:baseTimeUnit val="years"/>
      </c:dateAx>
      <c:valAx>
        <c:axId val="2507308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4498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41.48</c:v>
                </c:pt>
                <c:pt idx="1">
                  <c:v>40.49</c:v>
                </c:pt>
                <c:pt idx="2">
                  <c:v>41.1</c:v>
                </c:pt>
                <c:pt idx="3">
                  <c:v>41.65</c:v>
                </c:pt>
                <c:pt idx="4">
                  <c:v>39.29</c:v>
                </c:pt>
              </c:numCache>
            </c:numRef>
          </c:val>
        </c:ser>
        <c:dLbls>
          <c:showLegendKey val="0"/>
          <c:showVal val="0"/>
          <c:showCatName val="0"/>
          <c:showSerName val="0"/>
          <c:showPercent val="0"/>
          <c:showBubbleSize val="0"/>
        </c:dLbls>
        <c:gapWidth val="150"/>
        <c:axId val="251010920"/>
        <c:axId val="2510113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41.48</c:v>
                </c:pt>
                <c:pt idx="1">
                  <c:v>41.95</c:v>
                </c:pt>
                <c:pt idx="2">
                  <c:v>40.71</c:v>
                </c:pt>
                <c:pt idx="3">
                  <c:v>43.53</c:v>
                </c:pt>
                <c:pt idx="4">
                  <c:v>39.869999999999997</c:v>
                </c:pt>
              </c:numCache>
            </c:numRef>
          </c:val>
          <c:smooth val="0"/>
        </c:ser>
        <c:dLbls>
          <c:showLegendKey val="0"/>
          <c:showVal val="0"/>
          <c:showCatName val="0"/>
          <c:showSerName val="0"/>
          <c:showPercent val="0"/>
          <c:showBubbleSize val="0"/>
        </c:dLbls>
        <c:marker val="1"/>
        <c:smooth val="0"/>
        <c:axId val="251010920"/>
        <c:axId val="251011312"/>
      </c:lineChart>
      <c:dateAx>
        <c:axId val="251010920"/>
        <c:scaling>
          <c:orientation val="minMax"/>
        </c:scaling>
        <c:delete val="1"/>
        <c:axPos val="b"/>
        <c:numFmt formatCode="ge" sourceLinked="1"/>
        <c:majorTickMark val="none"/>
        <c:minorTickMark val="none"/>
        <c:tickLblPos val="none"/>
        <c:crossAx val="251011312"/>
        <c:crosses val="autoZero"/>
        <c:auto val="1"/>
        <c:lblOffset val="100"/>
        <c:baseTimeUnit val="years"/>
      </c:dateAx>
      <c:valAx>
        <c:axId val="2510113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1010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79.39</c:v>
                </c:pt>
                <c:pt idx="1">
                  <c:v>78.959999999999994</c:v>
                </c:pt>
                <c:pt idx="2">
                  <c:v>79.62</c:v>
                </c:pt>
                <c:pt idx="3">
                  <c:v>82.16</c:v>
                </c:pt>
                <c:pt idx="4">
                  <c:v>83.59</c:v>
                </c:pt>
              </c:numCache>
            </c:numRef>
          </c:val>
        </c:ser>
        <c:dLbls>
          <c:showLegendKey val="0"/>
          <c:showVal val="0"/>
          <c:showCatName val="0"/>
          <c:showSerName val="0"/>
          <c:showPercent val="0"/>
          <c:showBubbleSize val="0"/>
        </c:dLbls>
        <c:gapWidth val="150"/>
        <c:axId val="251012488"/>
        <c:axId val="2510128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65.739999999999995</c:v>
                </c:pt>
                <c:pt idx="1">
                  <c:v>64.459999999999994</c:v>
                </c:pt>
                <c:pt idx="2">
                  <c:v>63.45</c:v>
                </c:pt>
                <c:pt idx="3">
                  <c:v>64.14</c:v>
                </c:pt>
                <c:pt idx="4">
                  <c:v>61.37</c:v>
                </c:pt>
              </c:numCache>
            </c:numRef>
          </c:val>
          <c:smooth val="0"/>
        </c:ser>
        <c:dLbls>
          <c:showLegendKey val="0"/>
          <c:showVal val="0"/>
          <c:showCatName val="0"/>
          <c:showSerName val="0"/>
          <c:showPercent val="0"/>
          <c:showBubbleSize val="0"/>
        </c:dLbls>
        <c:marker val="1"/>
        <c:smooth val="0"/>
        <c:axId val="251012488"/>
        <c:axId val="251012880"/>
      </c:lineChart>
      <c:dateAx>
        <c:axId val="251012488"/>
        <c:scaling>
          <c:orientation val="minMax"/>
        </c:scaling>
        <c:delete val="1"/>
        <c:axPos val="b"/>
        <c:numFmt formatCode="ge" sourceLinked="1"/>
        <c:majorTickMark val="none"/>
        <c:minorTickMark val="none"/>
        <c:tickLblPos val="none"/>
        <c:crossAx val="251012880"/>
        <c:crosses val="autoZero"/>
        <c:auto val="1"/>
        <c:lblOffset val="100"/>
        <c:baseTimeUnit val="years"/>
      </c:dateAx>
      <c:valAx>
        <c:axId val="2510128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10124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77.989999999999995</c:v>
                </c:pt>
                <c:pt idx="1">
                  <c:v>75.48</c:v>
                </c:pt>
                <c:pt idx="2">
                  <c:v>75.209999999999994</c:v>
                </c:pt>
                <c:pt idx="3">
                  <c:v>82.43</c:v>
                </c:pt>
                <c:pt idx="4">
                  <c:v>81.680000000000007</c:v>
                </c:pt>
              </c:numCache>
            </c:numRef>
          </c:val>
        </c:ser>
        <c:dLbls>
          <c:showLegendKey val="0"/>
          <c:showVal val="0"/>
          <c:showCatName val="0"/>
          <c:showSerName val="0"/>
          <c:showPercent val="0"/>
          <c:showBubbleSize val="0"/>
        </c:dLbls>
        <c:gapWidth val="150"/>
        <c:axId val="250731984"/>
        <c:axId val="2507323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50731984"/>
        <c:axId val="250732376"/>
      </c:lineChart>
      <c:dateAx>
        <c:axId val="250731984"/>
        <c:scaling>
          <c:orientation val="minMax"/>
        </c:scaling>
        <c:delete val="1"/>
        <c:axPos val="b"/>
        <c:numFmt formatCode="ge" sourceLinked="1"/>
        <c:majorTickMark val="none"/>
        <c:minorTickMark val="none"/>
        <c:tickLblPos val="none"/>
        <c:crossAx val="250732376"/>
        <c:crosses val="autoZero"/>
        <c:auto val="1"/>
        <c:lblOffset val="100"/>
        <c:baseTimeUnit val="years"/>
      </c:dateAx>
      <c:valAx>
        <c:axId val="2507323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07319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50733552"/>
        <c:axId val="2507339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50733552"/>
        <c:axId val="250733944"/>
      </c:lineChart>
      <c:dateAx>
        <c:axId val="250733552"/>
        <c:scaling>
          <c:orientation val="minMax"/>
        </c:scaling>
        <c:delete val="1"/>
        <c:axPos val="b"/>
        <c:numFmt formatCode="ge" sourceLinked="1"/>
        <c:majorTickMark val="none"/>
        <c:minorTickMark val="none"/>
        <c:tickLblPos val="none"/>
        <c:crossAx val="250733944"/>
        <c:crosses val="autoZero"/>
        <c:auto val="1"/>
        <c:lblOffset val="100"/>
        <c:baseTimeUnit val="years"/>
      </c:dateAx>
      <c:valAx>
        <c:axId val="2507339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07335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50819424"/>
        <c:axId val="2508198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50819424"/>
        <c:axId val="250819816"/>
      </c:lineChart>
      <c:dateAx>
        <c:axId val="250819424"/>
        <c:scaling>
          <c:orientation val="minMax"/>
        </c:scaling>
        <c:delete val="1"/>
        <c:axPos val="b"/>
        <c:numFmt formatCode="ge" sourceLinked="1"/>
        <c:majorTickMark val="none"/>
        <c:minorTickMark val="none"/>
        <c:tickLblPos val="none"/>
        <c:crossAx val="250819816"/>
        <c:crosses val="autoZero"/>
        <c:auto val="1"/>
        <c:lblOffset val="100"/>
        <c:baseTimeUnit val="years"/>
      </c:dateAx>
      <c:valAx>
        <c:axId val="2508198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08194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50820992"/>
        <c:axId val="2508213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50820992"/>
        <c:axId val="250821384"/>
      </c:lineChart>
      <c:dateAx>
        <c:axId val="250820992"/>
        <c:scaling>
          <c:orientation val="minMax"/>
        </c:scaling>
        <c:delete val="1"/>
        <c:axPos val="b"/>
        <c:numFmt formatCode="ge" sourceLinked="1"/>
        <c:majorTickMark val="none"/>
        <c:minorTickMark val="none"/>
        <c:tickLblPos val="none"/>
        <c:crossAx val="250821384"/>
        <c:crosses val="autoZero"/>
        <c:auto val="1"/>
        <c:lblOffset val="100"/>
        <c:baseTimeUnit val="years"/>
      </c:dateAx>
      <c:valAx>
        <c:axId val="250821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0820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51588376"/>
        <c:axId val="2516736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51588376"/>
        <c:axId val="251673616"/>
      </c:lineChart>
      <c:dateAx>
        <c:axId val="251588376"/>
        <c:scaling>
          <c:orientation val="minMax"/>
        </c:scaling>
        <c:delete val="1"/>
        <c:axPos val="b"/>
        <c:numFmt formatCode="ge" sourceLinked="1"/>
        <c:majorTickMark val="none"/>
        <c:minorTickMark val="none"/>
        <c:tickLblPos val="none"/>
        <c:crossAx val="251673616"/>
        <c:crosses val="autoZero"/>
        <c:auto val="1"/>
        <c:lblOffset val="100"/>
        <c:baseTimeUnit val="years"/>
      </c:dateAx>
      <c:valAx>
        <c:axId val="2516736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15883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0</c:v>
                </c:pt>
                <c:pt idx="1">
                  <c:v>0</c:v>
                </c:pt>
                <c:pt idx="2">
                  <c:v>0</c:v>
                </c:pt>
                <c:pt idx="3">
                  <c:v>0</c:v>
                </c:pt>
                <c:pt idx="4" formatCode="#,##0.00;&quot;△&quot;#,##0.00;&quot;-&quot;">
                  <c:v>1617.51</c:v>
                </c:pt>
              </c:numCache>
            </c:numRef>
          </c:val>
        </c:ser>
        <c:dLbls>
          <c:showLegendKey val="0"/>
          <c:showVal val="0"/>
          <c:showCatName val="0"/>
          <c:showSerName val="0"/>
          <c:showPercent val="0"/>
          <c:showBubbleSize val="0"/>
        </c:dLbls>
        <c:gapWidth val="150"/>
        <c:axId val="251674792"/>
        <c:axId val="251675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1734.34</c:v>
                </c:pt>
                <c:pt idx="1">
                  <c:v>1791.46</c:v>
                </c:pt>
                <c:pt idx="2">
                  <c:v>1826.49</c:v>
                </c:pt>
                <c:pt idx="3">
                  <c:v>1696.96</c:v>
                </c:pt>
                <c:pt idx="4">
                  <c:v>1824.34</c:v>
                </c:pt>
              </c:numCache>
            </c:numRef>
          </c:val>
          <c:smooth val="0"/>
        </c:ser>
        <c:dLbls>
          <c:showLegendKey val="0"/>
          <c:showVal val="0"/>
          <c:showCatName val="0"/>
          <c:showSerName val="0"/>
          <c:showPercent val="0"/>
          <c:showBubbleSize val="0"/>
        </c:dLbls>
        <c:marker val="1"/>
        <c:smooth val="0"/>
        <c:axId val="251674792"/>
        <c:axId val="251675184"/>
      </c:lineChart>
      <c:dateAx>
        <c:axId val="251674792"/>
        <c:scaling>
          <c:orientation val="minMax"/>
        </c:scaling>
        <c:delete val="1"/>
        <c:axPos val="b"/>
        <c:numFmt formatCode="ge" sourceLinked="1"/>
        <c:majorTickMark val="none"/>
        <c:minorTickMark val="none"/>
        <c:tickLblPos val="none"/>
        <c:crossAx val="251675184"/>
        <c:crosses val="autoZero"/>
        <c:auto val="1"/>
        <c:lblOffset val="100"/>
        <c:baseTimeUnit val="years"/>
      </c:dateAx>
      <c:valAx>
        <c:axId val="251675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16747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67.23</c:v>
                </c:pt>
                <c:pt idx="1">
                  <c:v>72.77</c:v>
                </c:pt>
                <c:pt idx="2">
                  <c:v>75.849999999999994</c:v>
                </c:pt>
                <c:pt idx="3">
                  <c:v>68.47</c:v>
                </c:pt>
                <c:pt idx="4">
                  <c:v>65.94</c:v>
                </c:pt>
              </c:numCache>
            </c:numRef>
          </c:val>
        </c:ser>
        <c:dLbls>
          <c:showLegendKey val="0"/>
          <c:showVal val="0"/>
          <c:showCatName val="0"/>
          <c:showSerName val="0"/>
          <c:showPercent val="0"/>
          <c:showBubbleSize val="0"/>
        </c:dLbls>
        <c:gapWidth val="150"/>
        <c:axId val="251587984"/>
        <c:axId val="2515875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55.91</c:v>
                </c:pt>
                <c:pt idx="1">
                  <c:v>51.28</c:v>
                </c:pt>
                <c:pt idx="2">
                  <c:v>48</c:v>
                </c:pt>
                <c:pt idx="3">
                  <c:v>47.23</c:v>
                </c:pt>
                <c:pt idx="4">
                  <c:v>54.16</c:v>
                </c:pt>
              </c:numCache>
            </c:numRef>
          </c:val>
          <c:smooth val="0"/>
        </c:ser>
        <c:dLbls>
          <c:showLegendKey val="0"/>
          <c:showVal val="0"/>
          <c:showCatName val="0"/>
          <c:showSerName val="0"/>
          <c:showPercent val="0"/>
          <c:showBubbleSize val="0"/>
        </c:dLbls>
        <c:marker val="1"/>
        <c:smooth val="0"/>
        <c:axId val="251587984"/>
        <c:axId val="251587592"/>
      </c:lineChart>
      <c:dateAx>
        <c:axId val="251587984"/>
        <c:scaling>
          <c:orientation val="minMax"/>
        </c:scaling>
        <c:delete val="1"/>
        <c:axPos val="b"/>
        <c:numFmt formatCode="ge" sourceLinked="1"/>
        <c:majorTickMark val="none"/>
        <c:minorTickMark val="none"/>
        <c:tickLblPos val="none"/>
        <c:crossAx val="251587592"/>
        <c:crosses val="autoZero"/>
        <c:auto val="1"/>
        <c:lblOffset val="100"/>
        <c:baseTimeUnit val="years"/>
      </c:dateAx>
      <c:valAx>
        <c:axId val="251587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15879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240.64</c:v>
                </c:pt>
                <c:pt idx="1">
                  <c:v>222.28</c:v>
                </c:pt>
                <c:pt idx="2">
                  <c:v>212.67</c:v>
                </c:pt>
                <c:pt idx="3">
                  <c:v>241.79</c:v>
                </c:pt>
                <c:pt idx="4">
                  <c:v>253.04</c:v>
                </c:pt>
              </c:numCache>
            </c:numRef>
          </c:val>
        </c:ser>
        <c:dLbls>
          <c:showLegendKey val="0"/>
          <c:showVal val="0"/>
          <c:showCatName val="0"/>
          <c:showSerName val="0"/>
          <c:showPercent val="0"/>
          <c:showBubbleSize val="0"/>
        </c:dLbls>
        <c:gapWidth val="150"/>
        <c:axId val="251676360"/>
        <c:axId val="2516767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284.98</c:v>
                </c:pt>
                <c:pt idx="1">
                  <c:v>311.81</c:v>
                </c:pt>
                <c:pt idx="2">
                  <c:v>334.37</c:v>
                </c:pt>
                <c:pt idx="3">
                  <c:v>351.41</c:v>
                </c:pt>
                <c:pt idx="4">
                  <c:v>307.56</c:v>
                </c:pt>
              </c:numCache>
            </c:numRef>
          </c:val>
          <c:smooth val="0"/>
        </c:ser>
        <c:dLbls>
          <c:showLegendKey val="0"/>
          <c:showVal val="0"/>
          <c:showCatName val="0"/>
          <c:showSerName val="0"/>
          <c:showPercent val="0"/>
          <c:showBubbleSize val="0"/>
        </c:dLbls>
        <c:marker val="1"/>
        <c:smooth val="0"/>
        <c:axId val="251676360"/>
        <c:axId val="251676752"/>
      </c:lineChart>
      <c:dateAx>
        <c:axId val="251676360"/>
        <c:scaling>
          <c:orientation val="minMax"/>
        </c:scaling>
        <c:delete val="1"/>
        <c:axPos val="b"/>
        <c:numFmt formatCode="ge" sourceLinked="1"/>
        <c:majorTickMark val="none"/>
        <c:minorTickMark val="none"/>
        <c:tickLblPos val="none"/>
        <c:crossAx val="251676752"/>
        <c:crosses val="autoZero"/>
        <c:auto val="1"/>
        <c:lblOffset val="100"/>
        <c:baseTimeUnit val="years"/>
      </c:dateAx>
      <c:valAx>
        <c:axId val="2516767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1676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【763.62】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【94.73】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【60.01】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【139.70】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【98.53】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zoomScaleNormal="100"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2" t="str">
        <f>データ!H6</f>
        <v>群馬県　東吾妻町</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c r="A8" s="2"/>
      <c r="B8" s="70" t="str">
        <f>データ!I6</f>
        <v>法非適用</v>
      </c>
      <c r="C8" s="70"/>
      <c r="D8" s="70"/>
      <c r="E8" s="70"/>
      <c r="F8" s="70"/>
      <c r="G8" s="70"/>
      <c r="H8" s="70"/>
      <c r="I8" s="70" t="str">
        <f>データ!J6</f>
        <v>下水道事業</v>
      </c>
      <c r="J8" s="70"/>
      <c r="K8" s="70"/>
      <c r="L8" s="70"/>
      <c r="M8" s="70"/>
      <c r="N8" s="70"/>
      <c r="O8" s="70"/>
      <c r="P8" s="70" t="str">
        <f>データ!K6</f>
        <v>公共下水道</v>
      </c>
      <c r="Q8" s="70"/>
      <c r="R8" s="70"/>
      <c r="S8" s="70"/>
      <c r="T8" s="70"/>
      <c r="U8" s="70"/>
      <c r="V8" s="70"/>
      <c r="W8" s="70" t="str">
        <f>データ!L6</f>
        <v>Cd3</v>
      </c>
      <c r="X8" s="70"/>
      <c r="Y8" s="70"/>
      <c r="Z8" s="70"/>
      <c r="AA8" s="70"/>
      <c r="AB8" s="70"/>
      <c r="AC8" s="70"/>
      <c r="AD8" s="3"/>
      <c r="AE8" s="3"/>
      <c r="AF8" s="3"/>
      <c r="AG8" s="3"/>
      <c r="AH8" s="3"/>
      <c r="AI8" s="3"/>
      <c r="AJ8" s="3"/>
      <c r="AK8" s="3"/>
      <c r="AL8" s="64">
        <f>データ!R6</f>
        <v>14880</v>
      </c>
      <c r="AM8" s="64"/>
      <c r="AN8" s="64"/>
      <c r="AO8" s="64"/>
      <c r="AP8" s="64"/>
      <c r="AQ8" s="64"/>
      <c r="AR8" s="64"/>
      <c r="AS8" s="64"/>
      <c r="AT8" s="63">
        <f>データ!S6</f>
        <v>253.91</v>
      </c>
      <c r="AU8" s="63"/>
      <c r="AV8" s="63"/>
      <c r="AW8" s="63"/>
      <c r="AX8" s="63"/>
      <c r="AY8" s="63"/>
      <c r="AZ8" s="63"/>
      <c r="BA8" s="63"/>
      <c r="BB8" s="63">
        <f>データ!T6</f>
        <v>58.6</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c r="A10" s="2"/>
      <c r="B10" s="63" t="str">
        <f>データ!M6</f>
        <v>-</v>
      </c>
      <c r="C10" s="63"/>
      <c r="D10" s="63"/>
      <c r="E10" s="63"/>
      <c r="F10" s="63"/>
      <c r="G10" s="63"/>
      <c r="H10" s="63"/>
      <c r="I10" s="63" t="str">
        <f>データ!N6</f>
        <v>該当数値なし</v>
      </c>
      <c r="J10" s="63"/>
      <c r="K10" s="63"/>
      <c r="L10" s="63"/>
      <c r="M10" s="63"/>
      <c r="N10" s="63"/>
      <c r="O10" s="63"/>
      <c r="P10" s="63">
        <f>データ!O6</f>
        <v>17.46</v>
      </c>
      <c r="Q10" s="63"/>
      <c r="R10" s="63"/>
      <c r="S10" s="63"/>
      <c r="T10" s="63"/>
      <c r="U10" s="63"/>
      <c r="V10" s="63"/>
      <c r="W10" s="63">
        <f>データ!P6</f>
        <v>98.82</v>
      </c>
      <c r="X10" s="63"/>
      <c r="Y10" s="63"/>
      <c r="Z10" s="63"/>
      <c r="AA10" s="63"/>
      <c r="AB10" s="63"/>
      <c r="AC10" s="63"/>
      <c r="AD10" s="64">
        <f>データ!Q6</f>
        <v>2916</v>
      </c>
      <c r="AE10" s="64"/>
      <c r="AF10" s="64"/>
      <c r="AG10" s="64"/>
      <c r="AH10" s="64"/>
      <c r="AI10" s="64"/>
      <c r="AJ10" s="64"/>
      <c r="AK10" s="2"/>
      <c r="AL10" s="64">
        <f>データ!U6</f>
        <v>2571</v>
      </c>
      <c r="AM10" s="64"/>
      <c r="AN10" s="64"/>
      <c r="AO10" s="64"/>
      <c r="AP10" s="64"/>
      <c r="AQ10" s="64"/>
      <c r="AR10" s="64"/>
      <c r="AS10" s="64"/>
      <c r="AT10" s="63">
        <f>データ!V6</f>
        <v>1.47</v>
      </c>
      <c r="AU10" s="63"/>
      <c r="AV10" s="63"/>
      <c r="AW10" s="63"/>
      <c r="AX10" s="63"/>
      <c r="AY10" s="63"/>
      <c r="AZ10" s="63"/>
      <c r="BA10" s="63"/>
      <c r="BB10" s="63">
        <f>データ!W6</f>
        <v>1748.98</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108</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109</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110</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40</v>
      </c>
    </row>
    <row r="84" spans="1:78">
      <c r="C84" s="2" t="s">
        <v>41</v>
      </c>
    </row>
  </sheetData>
  <sheetProtection password="8649"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2015</v>
      </c>
      <c r="C6" s="31">
        <f t="shared" ref="C6:W6" si="3">C7</f>
        <v>104299</v>
      </c>
      <c r="D6" s="31">
        <f t="shared" si="3"/>
        <v>47</v>
      </c>
      <c r="E6" s="31">
        <f t="shared" si="3"/>
        <v>17</v>
      </c>
      <c r="F6" s="31">
        <f t="shared" si="3"/>
        <v>1</v>
      </c>
      <c r="G6" s="31">
        <f t="shared" si="3"/>
        <v>0</v>
      </c>
      <c r="H6" s="31" t="str">
        <f t="shared" si="3"/>
        <v>群馬県　東吾妻町</v>
      </c>
      <c r="I6" s="31" t="str">
        <f t="shared" si="3"/>
        <v>法非適用</v>
      </c>
      <c r="J6" s="31" t="str">
        <f t="shared" si="3"/>
        <v>下水道事業</v>
      </c>
      <c r="K6" s="31" t="str">
        <f t="shared" si="3"/>
        <v>公共下水道</v>
      </c>
      <c r="L6" s="31" t="str">
        <f t="shared" si="3"/>
        <v>Cd3</v>
      </c>
      <c r="M6" s="32" t="str">
        <f t="shared" si="3"/>
        <v>-</v>
      </c>
      <c r="N6" s="32" t="str">
        <f t="shared" si="3"/>
        <v>該当数値なし</v>
      </c>
      <c r="O6" s="32">
        <f t="shared" si="3"/>
        <v>17.46</v>
      </c>
      <c r="P6" s="32">
        <f t="shared" si="3"/>
        <v>98.82</v>
      </c>
      <c r="Q6" s="32">
        <f t="shared" si="3"/>
        <v>2916</v>
      </c>
      <c r="R6" s="32">
        <f t="shared" si="3"/>
        <v>14880</v>
      </c>
      <c r="S6" s="32">
        <f t="shared" si="3"/>
        <v>253.91</v>
      </c>
      <c r="T6" s="32">
        <f t="shared" si="3"/>
        <v>58.6</v>
      </c>
      <c r="U6" s="32">
        <f t="shared" si="3"/>
        <v>2571</v>
      </c>
      <c r="V6" s="32">
        <f t="shared" si="3"/>
        <v>1.47</v>
      </c>
      <c r="W6" s="32">
        <f t="shared" si="3"/>
        <v>1748.98</v>
      </c>
      <c r="X6" s="33">
        <f>IF(X7="",NA(),X7)</f>
        <v>77.989999999999995</v>
      </c>
      <c r="Y6" s="33">
        <f t="shared" ref="Y6:AG6" si="4">IF(Y7="",NA(),Y7)</f>
        <v>75.48</v>
      </c>
      <c r="Z6" s="33">
        <f t="shared" si="4"/>
        <v>75.209999999999994</v>
      </c>
      <c r="AA6" s="33">
        <f t="shared" si="4"/>
        <v>82.43</v>
      </c>
      <c r="AB6" s="33">
        <f t="shared" si="4"/>
        <v>81.680000000000007</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2">
        <f>IF(BE7="",NA(),BE7)</f>
        <v>0</v>
      </c>
      <c r="BF6" s="32">
        <f t="shared" ref="BF6:BN6" si="7">IF(BF7="",NA(),BF7)</f>
        <v>0</v>
      </c>
      <c r="BG6" s="32">
        <f t="shared" si="7"/>
        <v>0</v>
      </c>
      <c r="BH6" s="32">
        <f t="shared" si="7"/>
        <v>0</v>
      </c>
      <c r="BI6" s="33">
        <f t="shared" si="7"/>
        <v>1617.51</v>
      </c>
      <c r="BJ6" s="33">
        <f t="shared" si="7"/>
        <v>1734.34</v>
      </c>
      <c r="BK6" s="33">
        <f t="shared" si="7"/>
        <v>1791.46</v>
      </c>
      <c r="BL6" s="33">
        <f t="shared" si="7"/>
        <v>1826.49</v>
      </c>
      <c r="BM6" s="33">
        <f t="shared" si="7"/>
        <v>1696.96</v>
      </c>
      <c r="BN6" s="33">
        <f t="shared" si="7"/>
        <v>1824.34</v>
      </c>
      <c r="BO6" s="32" t="str">
        <f>IF(BO7="","",IF(BO7="-","【-】","【"&amp;SUBSTITUTE(TEXT(BO7,"#,##0.00"),"-","△")&amp;"】"))</f>
        <v>【763.62】</v>
      </c>
      <c r="BP6" s="33">
        <f>IF(BP7="",NA(),BP7)</f>
        <v>67.23</v>
      </c>
      <c r="BQ6" s="33">
        <f t="shared" ref="BQ6:BY6" si="8">IF(BQ7="",NA(),BQ7)</f>
        <v>72.77</v>
      </c>
      <c r="BR6" s="33">
        <f t="shared" si="8"/>
        <v>75.849999999999994</v>
      </c>
      <c r="BS6" s="33">
        <f t="shared" si="8"/>
        <v>68.47</v>
      </c>
      <c r="BT6" s="33">
        <f t="shared" si="8"/>
        <v>65.94</v>
      </c>
      <c r="BU6" s="33">
        <f t="shared" si="8"/>
        <v>55.91</v>
      </c>
      <c r="BV6" s="33">
        <f t="shared" si="8"/>
        <v>51.28</v>
      </c>
      <c r="BW6" s="33">
        <f t="shared" si="8"/>
        <v>48</v>
      </c>
      <c r="BX6" s="33">
        <f t="shared" si="8"/>
        <v>47.23</v>
      </c>
      <c r="BY6" s="33">
        <f t="shared" si="8"/>
        <v>54.16</v>
      </c>
      <c r="BZ6" s="32" t="str">
        <f>IF(BZ7="","",IF(BZ7="-","【-】","【"&amp;SUBSTITUTE(TEXT(BZ7,"#,##0.00"),"-","△")&amp;"】"))</f>
        <v>【98.53】</v>
      </c>
      <c r="CA6" s="33">
        <f>IF(CA7="",NA(),CA7)</f>
        <v>240.64</v>
      </c>
      <c r="CB6" s="33">
        <f t="shared" ref="CB6:CJ6" si="9">IF(CB7="",NA(),CB7)</f>
        <v>222.28</v>
      </c>
      <c r="CC6" s="33">
        <f t="shared" si="9"/>
        <v>212.67</v>
      </c>
      <c r="CD6" s="33">
        <f t="shared" si="9"/>
        <v>241.79</v>
      </c>
      <c r="CE6" s="33">
        <f t="shared" si="9"/>
        <v>253.04</v>
      </c>
      <c r="CF6" s="33">
        <f t="shared" si="9"/>
        <v>284.98</v>
      </c>
      <c r="CG6" s="33">
        <f t="shared" si="9"/>
        <v>311.81</v>
      </c>
      <c r="CH6" s="33">
        <f t="shared" si="9"/>
        <v>334.37</v>
      </c>
      <c r="CI6" s="33">
        <f t="shared" si="9"/>
        <v>351.41</v>
      </c>
      <c r="CJ6" s="33">
        <f t="shared" si="9"/>
        <v>307.56</v>
      </c>
      <c r="CK6" s="32" t="str">
        <f>IF(CK7="","",IF(CK7="-","【-】","【"&amp;SUBSTITUTE(TEXT(CK7,"#,##0.00"),"-","△")&amp;"】"))</f>
        <v>【139.70】</v>
      </c>
      <c r="CL6" s="33">
        <f>IF(CL7="",NA(),CL7)</f>
        <v>41.48</v>
      </c>
      <c r="CM6" s="33">
        <f t="shared" ref="CM6:CU6" si="10">IF(CM7="",NA(),CM7)</f>
        <v>40.49</v>
      </c>
      <c r="CN6" s="33">
        <f t="shared" si="10"/>
        <v>41.1</v>
      </c>
      <c r="CO6" s="33">
        <f t="shared" si="10"/>
        <v>41.65</v>
      </c>
      <c r="CP6" s="33">
        <f t="shared" si="10"/>
        <v>39.29</v>
      </c>
      <c r="CQ6" s="33">
        <f t="shared" si="10"/>
        <v>41.48</v>
      </c>
      <c r="CR6" s="33">
        <f t="shared" si="10"/>
        <v>41.95</v>
      </c>
      <c r="CS6" s="33">
        <f t="shared" si="10"/>
        <v>40.71</v>
      </c>
      <c r="CT6" s="33">
        <f t="shared" si="10"/>
        <v>43.53</v>
      </c>
      <c r="CU6" s="33">
        <f t="shared" si="10"/>
        <v>39.869999999999997</v>
      </c>
      <c r="CV6" s="32" t="str">
        <f>IF(CV7="","",IF(CV7="-","【-】","【"&amp;SUBSTITUTE(TEXT(CV7,"#,##0.00"),"-","△")&amp;"】"))</f>
        <v>【60.01】</v>
      </c>
      <c r="CW6" s="33">
        <f>IF(CW7="",NA(),CW7)</f>
        <v>79.39</v>
      </c>
      <c r="CX6" s="33">
        <f t="shared" ref="CX6:DF6" si="11">IF(CX7="",NA(),CX7)</f>
        <v>78.959999999999994</v>
      </c>
      <c r="CY6" s="33">
        <f t="shared" si="11"/>
        <v>79.62</v>
      </c>
      <c r="CZ6" s="33">
        <f t="shared" si="11"/>
        <v>82.16</v>
      </c>
      <c r="DA6" s="33">
        <f t="shared" si="11"/>
        <v>83.59</v>
      </c>
      <c r="DB6" s="33">
        <f t="shared" si="11"/>
        <v>65.739999999999995</v>
      </c>
      <c r="DC6" s="33">
        <f t="shared" si="11"/>
        <v>64.459999999999994</v>
      </c>
      <c r="DD6" s="33">
        <f t="shared" si="11"/>
        <v>63.45</v>
      </c>
      <c r="DE6" s="33">
        <f t="shared" si="11"/>
        <v>64.14</v>
      </c>
      <c r="DF6" s="33">
        <f t="shared" si="11"/>
        <v>61.37</v>
      </c>
      <c r="DG6" s="32" t="str">
        <f>IF(DG7="","",IF(DG7="-","【-】","【"&amp;SUBSTITUTE(TEXT(DG7,"#,##0.00"),"-","△")&amp;"】"))</f>
        <v>【94.73】</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2">
        <f t="shared" si="14"/>
        <v>0</v>
      </c>
      <c r="EJ6" s="33">
        <f t="shared" si="14"/>
        <v>0.14000000000000001</v>
      </c>
      <c r="EK6" s="32">
        <f t="shared" si="14"/>
        <v>0</v>
      </c>
      <c r="EL6" s="33">
        <f t="shared" si="14"/>
        <v>0.17</v>
      </c>
      <c r="EM6" s="33">
        <f t="shared" si="14"/>
        <v>0.2</v>
      </c>
      <c r="EN6" s="32" t="str">
        <f>IF(EN7="","",IF(EN7="-","【-】","【"&amp;SUBSTITUTE(TEXT(EN7,"#,##0.00"),"-","△")&amp;"】"))</f>
        <v>【0.23】</v>
      </c>
    </row>
    <row r="7" spans="1:144" s="34" customFormat="1">
      <c r="A7" s="26"/>
      <c r="B7" s="35">
        <v>2015</v>
      </c>
      <c r="C7" s="35">
        <v>104299</v>
      </c>
      <c r="D7" s="35">
        <v>47</v>
      </c>
      <c r="E7" s="35">
        <v>17</v>
      </c>
      <c r="F7" s="35">
        <v>1</v>
      </c>
      <c r="G7" s="35">
        <v>0</v>
      </c>
      <c r="H7" s="35" t="s">
        <v>96</v>
      </c>
      <c r="I7" s="35" t="s">
        <v>97</v>
      </c>
      <c r="J7" s="35" t="s">
        <v>98</v>
      </c>
      <c r="K7" s="35" t="s">
        <v>99</v>
      </c>
      <c r="L7" s="35" t="s">
        <v>100</v>
      </c>
      <c r="M7" s="36" t="s">
        <v>101</v>
      </c>
      <c r="N7" s="36" t="s">
        <v>102</v>
      </c>
      <c r="O7" s="36">
        <v>17.46</v>
      </c>
      <c r="P7" s="36">
        <v>98.82</v>
      </c>
      <c r="Q7" s="36">
        <v>2916</v>
      </c>
      <c r="R7" s="36">
        <v>14880</v>
      </c>
      <c r="S7" s="36">
        <v>253.91</v>
      </c>
      <c r="T7" s="36">
        <v>58.6</v>
      </c>
      <c r="U7" s="36">
        <v>2571</v>
      </c>
      <c r="V7" s="36">
        <v>1.47</v>
      </c>
      <c r="W7" s="36">
        <v>1748.98</v>
      </c>
      <c r="X7" s="36">
        <v>77.989999999999995</v>
      </c>
      <c r="Y7" s="36">
        <v>75.48</v>
      </c>
      <c r="Z7" s="36">
        <v>75.209999999999994</v>
      </c>
      <c r="AA7" s="36">
        <v>82.43</v>
      </c>
      <c r="AB7" s="36">
        <v>81.680000000000007</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0</v>
      </c>
      <c r="BF7" s="36">
        <v>0</v>
      </c>
      <c r="BG7" s="36">
        <v>0</v>
      </c>
      <c r="BH7" s="36">
        <v>0</v>
      </c>
      <c r="BI7" s="36">
        <v>1617.51</v>
      </c>
      <c r="BJ7" s="36">
        <v>1734.34</v>
      </c>
      <c r="BK7" s="36">
        <v>1791.46</v>
      </c>
      <c r="BL7" s="36">
        <v>1826.49</v>
      </c>
      <c r="BM7" s="36">
        <v>1696.96</v>
      </c>
      <c r="BN7" s="36">
        <v>1824.34</v>
      </c>
      <c r="BO7" s="36">
        <v>763.62</v>
      </c>
      <c r="BP7" s="36">
        <v>67.23</v>
      </c>
      <c r="BQ7" s="36">
        <v>72.77</v>
      </c>
      <c r="BR7" s="36">
        <v>75.849999999999994</v>
      </c>
      <c r="BS7" s="36">
        <v>68.47</v>
      </c>
      <c r="BT7" s="36">
        <v>65.94</v>
      </c>
      <c r="BU7" s="36">
        <v>55.91</v>
      </c>
      <c r="BV7" s="36">
        <v>51.28</v>
      </c>
      <c r="BW7" s="36">
        <v>48</v>
      </c>
      <c r="BX7" s="36">
        <v>47.23</v>
      </c>
      <c r="BY7" s="36">
        <v>54.16</v>
      </c>
      <c r="BZ7" s="36">
        <v>98.53</v>
      </c>
      <c r="CA7" s="36">
        <v>240.64</v>
      </c>
      <c r="CB7" s="36">
        <v>222.28</v>
      </c>
      <c r="CC7" s="36">
        <v>212.67</v>
      </c>
      <c r="CD7" s="36">
        <v>241.79</v>
      </c>
      <c r="CE7" s="36">
        <v>253.04</v>
      </c>
      <c r="CF7" s="36">
        <v>284.98</v>
      </c>
      <c r="CG7" s="36">
        <v>311.81</v>
      </c>
      <c r="CH7" s="36">
        <v>334.37</v>
      </c>
      <c r="CI7" s="36">
        <v>351.41</v>
      </c>
      <c r="CJ7" s="36">
        <v>307.56</v>
      </c>
      <c r="CK7" s="36">
        <v>139.69999999999999</v>
      </c>
      <c r="CL7" s="36">
        <v>41.48</v>
      </c>
      <c r="CM7" s="36">
        <v>40.49</v>
      </c>
      <c r="CN7" s="36">
        <v>41.1</v>
      </c>
      <c r="CO7" s="36">
        <v>41.65</v>
      </c>
      <c r="CP7" s="36">
        <v>39.29</v>
      </c>
      <c r="CQ7" s="36">
        <v>41.48</v>
      </c>
      <c r="CR7" s="36">
        <v>41.95</v>
      </c>
      <c r="CS7" s="36">
        <v>40.71</v>
      </c>
      <c r="CT7" s="36">
        <v>43.53</v>
      </c>
      <c r="CU7" s="36">
        <v>39.869999999999997</v>
      </c>
      <c r="CV7" s="36">
        <v>60.01</v>
      </c>
      <c r="CW7" s="36">
        <v>79.39</v>
      </c>
      <c r="CX7" s="36">
        <v>78.959999999999994</v>
      </c>
      <c r="CY7" s="36">
        <v>79.62</v>
      </c>
      <c r="CZ7" s="36">
        <v>82.16</v>
      </c>
      <c r="DA7" s="36">
        <v>83.59</v>
      </c>
      <c r="DB7" s="36">
        <v>65.739999999999995</v>
      </c>
      <c r="DC7" s="36">
        <v>64.459999999999994</v>
      </c>
      <c r="DD7" s="36">
        <v>63.45</v>
      </c>
      <c r="DE7" s="36">
        <v>64.14</v>
      </c>
      <c r="DF7" s="36">
        <v>61.37</v>
      </c>
      <c r="DG7" s="36">
        <v>94.73</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v>
      </c>
      <c r="EJ7" s="36">
        <v>0.14000000000000001</v>
      </c>
      <c r="EK7" s="36">
        <v>0</v>
      </c>
      <c r="EL7" s="36">
        <v>0.17</v>
      </c>
      <c r="EM7" s="36">
        <v>0.2</v>
      </c>
      <c r="EN7" s="36">
        <v>0.23</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ModifiedBy> </cp:lastModifiedBy>
  <dcterms:created xsi:type="dcterms:W3CDTF">2017-02-08T02:46:59Z</dcterms:created>
  <dcterms:modified xsi:type="dcterms:W3CDTF">2017-02-15T23:49:34Z</dcterms:modified>
  <cp:category/>
</cp:coreProperties>
</file>