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9_●甘楽町\【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<sst xmlns="http://schemas.openxmlformats.org/spreadsheetml/2006/main" count="226" uniqueCount="111">
  <si>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</si>
  <si>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</si>
  <si>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</si>
  <si>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</si>
  <si>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</si>
  <si>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</si>
  <si>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</si>
  <si>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</si>
  <si>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</si>
  <si>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</si>
  <si>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</si>
  <si>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</si>
  <si>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</si>
  <si>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</si>
  <si>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</si>
  <si>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</si>
  <si>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</si>
  <si>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</si>
  <si>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</si>
  <si>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</si>
  <si>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</si>
  <si>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</si>
  <si>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</si>
  <si>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</si>
  <si>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</si>
  <si>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</si>
  <si>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</si>
  <si>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</si>
  <si>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</si>
  <si>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</si>
  <si>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</si>
  <si>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</si>
  <si>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</si>
  <si>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</si>
  <si>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</si>
  <si>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</si>
  <si>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</si>
  <si>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</si>
  <si>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</si>
  <si>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</si>
  <si>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</si>
  <si>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</si>
  <si>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</si>
  <si>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</si>
  <si>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</si>
  <si>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</si>
  <si>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</si>
  <si>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</si>
  <si>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</si>
  <si>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</si>
  <si>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</si>
  <si>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</si>
  <si>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</si>
  <si>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</si>
  <si>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</si>
  <si>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</si>
  <si>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</si>
  <si>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</si>
  <si>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</si>
  <si>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</si>
  <si>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</si>
  <si>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</si>
  <si>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</si>
  <si>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</si>
  <si>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</si>
  <si>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</si>
  <si>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</si>
  <si>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</si>
  <si>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</si>
  <si>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</si>
  <si>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</si>
  <si>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</si>
  <si>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</si>
  <si>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</si>
  <si>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</si>
  <si>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</si>
  <si>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</si>
  <si>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</si>
  <si>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</si>
  <si>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</si>
  <si>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</si>
  <si>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</si>
  <si>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</si>
  <si>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</si>
  <si>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</si>
  <si>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</si>
  <si>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</si>
  <si>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</si>
  <si>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</si>
  <si>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</si>
  <si>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</si>
  <si>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</si>
  <si>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</si>
  <si>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</si>
  <si>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</si>
  <si>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</si>
  <si>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甘楽町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</si>
  <si>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</si>
  <si>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</si>
  <si>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</si>
  <si>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</si>
  <si>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</si>
  <si>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</si>
  <si>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</si>
  <si>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</si>
  <si>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</si>
  <si>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</si>
  <si>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</si>
  <si>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②－　　　　　　　　　　　　　　　　　　　　　　③－</t>
    <phoneticPr fontId="4"/>
  </si>
  <si>
    <t xml:space="preserve">  本事業においては、供用開始当初は排水水量が少なく、料金収入のみでは維持管理さえ賄えず、しかも建設当初において主要な幹線管渠の整備費を短期間に集中したため、事業後の起債償還が膨らみ、下水道財政を圧迫し、一般会計からの繰入金により対応している現状である。今後においては接続率の向上により料金収入の増加が見込めるため、将来的には維持管理費（人件費及び経費）と償還利子分だけは使用料で賄うべきであると考えている。そのために、さらなる接続推進を実施し接続率向上に努め、今後は必要に応じて料金改定も検討していきたいと考えている。</t>
    <rPh sb="222" eb="224">
      <t>セツゾク</t>
    </rPh>
    <rPh sb="231" eb="233">
      <t>コンゴ</t>
    </rPh>
    <rPh sb="234" eb="236">
      <t>ヒツヨウ</t>
    </rPh>
    <rPh sb="237" eb="238">
      <t>オウ</t>
    </rPh>
    <rPh sb="240" eb="242">
      <t>リョウキン</t>
    </rPh>
    <rPh sb="242" eb="244">
      <t>カイテイ</t>
    </rPh>
    <rPh sb="245" eb="247">
      <t>ケントウ</t>
    </rPh>
    <phoneticPr fontId="4"/>
  </si>
  <si>
    <t>①H23年度には、料金改定により料金収入が増加し、収支率が上昇したが、その後においては料金収入自体は増加傾向にあるものの、幹線管渠等の整備を短期間に集中したことによる起債償還金が膨らんだため数値が低下した。　　　　　　　　　　　　　②－　　　　　　　　　　　　　　　　　　　　　　③－　　　　　　　　　　　　　　　　　　　　　　④－　　　　　　　　　　　　　　　　　　　　　　　⑤料金改定によりH23年度には回収率も上昇したが、地方債償還金に対する汚水処理費が増加したためH24年度には下降した。その後は接続戸数増加による料金収入が増加したため上昇傾向にある。　　　⑥地方債償還金に対する汚水処理費の増加に伴い、H24年度には原価は上昇したが、その後は接続率の増加に伴い、有収水量が増加したため数値は下降した。　　　　　　　　　　　　　　　　　　　　　　⑦－　　　　　　　　　　　　　　　　　　　　　　⑧接続率の増加に伴い、水洗化率は年々増加している。今後も接続率向上のために接続推進に努める。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</si>
</sst>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0.71</c:v>
                </c:pt>
                <c:pt idx="3">
                  <c:v>0</c:v>
                </c:pt>
                <c:pt idx="4">
                  <c:v>0</c:v>
                </c:pt>
              </c:numCache>
            </c:numRef>
          </c:val>
        </c:ser>
        <c:dLbls>
          <c:showLegendKey val="0"/>
          <c:showVal val="0"/>
          <c:showCatName val="0"/>
          <c:showSerName val="0"/>
          <c:showPercent val="0"/>
          <c:showBubbleSize val="0"/>
        </c:dLbls>
        <c:gapWidth val="150"/>
        <c:axId val="152438608"/>
        <c:axId val="15153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152438608"/>
        <c:axId val="151531192"/>
      </c:lineChart>
      <c:dateAx>
        <c:axId val="152438608"/>
        <c:scaling>
          <c:orientation val="minMax"/>
        </c:scaling>
        <c:delete val="1"/>
        <c:axPos val="b"/>
        <c:numFmt formatCode="ge" sourceLinked="1"/>
        <c:majorTickMark val="none"/>
        <c:minorTickMark val="none"/>
        <c:tickLblPos val="none"/>
        <c:crossAx val="151531192"/>
        <c:crosses val="autoZero"/>
        <c:auto val="1"/>
        <c:lblOffset val="100"/>
        <c:baseTimeUnit val="years"/>
      </c:dateAx>
      <c:valAx>
        <c:axId val="15153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3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2730240"/>
        <c:axId val="232862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50.32</c:v>
                </c:pt>
                <c:pt idx="3">
                  <c:v>49.89</c:v>
                </c:pt>
                <c:pt idx="4">
                  <c:v>49.39</c:v>
                </c:pt>
              </c:numCache>
            </c:numRef>
          </c:val>
          <c:smooth val="0"/>
        </c:ser>
        <c:dLbls>
          <c:showLegendKey val="0"/>
          <c:showVal val="0"/>
          <c:showCatName val="0"/>
          <c:showSerName val="0"/>
          <c:showPercent val="0"/>
          <c:showBubbleSize val="0"/>
        </c:dLbls>
        <c:marker val="1"/>
        <c:smooth val="0"/>
        <c:axId val="232730240"/>
        <c:axId val="232862744"/>
      </c:lineChart>
      <c:dateAx>
        <c:axId val="232730240"/>
        <c:scaling>
          <c:orientation val="minMax"/>
        </c:scaling>
        <c:delete val="1"/>
        <c:axPos val="b"/>
        <c:numFmt formatCode="ge" sourceLinked="1"/>
        <c:majorTickMark val="none"/>
        <c:minorTickMark val="none"/>
        <c:tickLblPos val="none"/>
        <c:crossAx val="232862744"/>
        <c:crosses val="autoZero"/>
        <c:auto val="1"/>
        <c:lblOffset val="100"/>
        <c:baseTimeUnit val="years"/>
      </c:dateAx>
      <c:valAx>
        <c:axId val="23286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7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86.1</c:v>
                </c:pt>
                <c:pt idx="1">
                  <c:v>85.62</c:v>
                </c:pt>
                <c:pt idx="2">
                  <c:v>86.39</c:v>
                </c:pt>
                <c:pt idx="3">
                  <c:v>87.52</c:v>
                </c:pt>
                <c:pt idx="4">
                  <c:v>88.34</c:v>
                </c:pt>
              </c:numCache>
            </c:numRef>
          </c:val>
        </c:ser>
        <c:dLbls>
          <c:showLegendKey val="0"/>
          <c:showVal val="0"/>
          <c:showCatName val="0"/>
          <c:showSerName val="0"/>
          <c:showPercent val="0"/>
          <c:showBubbleSize val="0"/>
        </c:dLbls>
        <c:gapWidth val="150"/>
        <c:axId val="154998096"/>
        <c:axId val="15499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84.57</c:v>
                </c:pt>
                <c:pt idx="3">
                  <c:v>84.73</c:v>
                </c:pt>
                <c:pt idx="4">
                  <c:v>83.96</c:v>
                </c:pt>
              </c:numCache>
            </c:numRef>
          </c:val>
          <c:smooth val="0"/>
        </c:ser>
        <c:dLbls>
          <c:showLegendKey val="0"/>
          <c:showVal val="0"/>
          <c:showCatName val="0"/>
          <c:showSerName val="0"/>
          <c:showPercent val="0"/>
          <c:showBubbleSize val="0"/>
        </c:dLbls>
        <c:marker val="1"/>
        <c:smooth val="0"/>
        <c:axId val="154998096"/>
        <c:axId val="154997704"/>
      </c:lineChart>
      <c:dateAx>
        <c:axId val="154998096"/>
        <c:scaling>
          <c:orientation val="minMax"/>
        </c:scaling>
        <c:delete val="1"/>
        <c:axPos val="b"/>
        <c:numFmt formatCode="ge" sourceLinked="1"/>
        <c:majorTickMark val="none"/>
        <c:minorTickMark val="none"/>
        <c:tickLblPos val="none"/>
        <c:crossAx val="154997704"/>
        <c:crosses val="autoZero"/>
        <c:auto val="1"/>
        <c:lblOffset val="100"/>
        <c:baseTimeUnit val="years"/>
      </c:dateAx>
      <c:valAx>
        <c:axId val="15499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9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97.81</c:v>
                </c:pt>
                <c:pt idx="1">
                  <c:v>95.46</c:v>
                </c:pt>
                <c:pt idx="2">
                  <c:v>95.41</c:v>
                </c:pt>
                <c:pt idx="3">
                  <c:v>95.31</c:v>
                </c:pt>
                <c:pt idx="4">
                  <c:v>95</c:v>
                </c:pt>
              </c:numCache>
            </c:numRef>
          </c:val>
        </c:ser>
        <c:dLbls>
          <c:showLegendKey val="0"/>
          <c:showVal val="0"/>
          <c:showCatName val="0"/>
          <c:showSerName val="0"/>
          <c:showPercent val="0"/>
          <c:showBubbleSize val="0"/>
        </c:dLbls>
        <c:gapWidth val="150"/>
        <c:axId val="152151992"/>
        <c:axId val="15177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151992"/>
        <c:axId val="151771192"/>
      </c:lineChart>
      <c:dateAx>
        <c:axId val="152151992"/>
        <c:scaling>
          <c:orientation val="minMax"/>
        </c:scaling>
        <c:delete val="1"/>
        <c:axPos val="b"/>
        <c:numFmt formatCode="ge" sourceLinked="1"/>
        <c:majorTickMark val="none"/>
        <c:minorTickMark val="none"/>
        <c:tickLblPos val="none"/>
        <c:crossAx val="151771192"/>
        <c:crosses val="autoZero"/>
        <c:auto val="1"/>
        <c:lblOffset val="100"/>
        <c:baseTimeUnit val="years"/>
      </c:dateAx>
      <c:valAx>
        <c:axId val="15177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15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475952"/>
        <c:axId val="1512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475952"/>
        <c:axId val="151259168"/>
      </c:lineChart>
      <c:dateAx>
        <c:axId val="151475952"/>
        <c:scaling>
          <c:orientation val="minMax"/>
        </c:scaling>
        <c:delete val="1"/>
        <c:axPos val="b"/>
        <c:numFmt formatCode="ge" sourceLinked="1"/>
        <c:majorTickMark val="none"/>
        <c:minorTickMark val="none"/>
        <c:tickLblPos val="none"/>
        <c:crossAx val="151259168"/>
        <c:crosses val="autoZero"/>
        <c:auto val="1"/>
        <c:lblOffset val="100"/>
        <c:baseTimeUnit val="years"/>
      </c:dateAx>
      <c:valAx>
        <c:axId val="15125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7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979688"/>
        <c:axId val="15327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979688"/>
        <c:axId val="153277160"/>
      </c:lineChart>
      <c:dateAx>
        <c:axId val="154979688"/>
        <c:scaling>
          <c:orientation val="minMax"/>
        </c:scaling>
        <c:delete val="1"/>
        <c:axPos val="b"/>
        <c:numFmt formatCode="ge" sourceLinked="1"/>
        <c:majorTickMark val="none"/>
        <c:minorTickMark val="none"/>
        <c:tickLblPos val="none"/>
        <c:crossAx val="153277160"/>
        <c:crosses val="autoZero"/>
        <c:auto val="1"/>
        <c:lblOffset val="100"/>
        <c:baseTimeUnit val="years"/>
      </c:dateAx>
      <c:valAx>
        <c:axId val="15327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7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728672"/>
        <c:axId val="232729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728672"/>
        <c:axId val="232729064"/>
      </c:lineChart>
      <c:dateAx>
        <c:axId val="232728672"/>
        <c:scaling>
          <c:orientation val="minMax"/>
        </c:scaling>
        <c:delete val="1"/>
        <c:axPos val="b"/>
        <c:numFmt formatCode="ge" sourceLinked="1"/>
        <c:majorTickMark val="none"/>
        <c:minorTickMark val="none"/>
        <c:tickLblPos val="none"/>
        <c:crossAx val="232729064"/>
        <c:crosses val="autoZero"/>
        <c:auto val="1"/>
        <c:lblOffset val="100"/>
        <c:baseTimeUnit val="years"/>
      </c:dateAx>
      <c:valAx>
        <c:axId val="23272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7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047984"/>
        <c:axId val="15504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047984"/>
        <c:axId val="155048376"/>
      </c:lineChart>
      <c:dateAx>
        <c:axId val="155047984"/>
        <c:scaling>
          <c:orientation val="minMax"/>
        </c:scaling>
        <c:delete val="1"/>
        <c:axPos val="b"/>
        <c:numFmt formatCode="ge" sourceLinked="1"/>
        <c:majorTickMark val="none"/>
        <c:minorTickMark val="none"/>
        <c:tickLblPos val="none"/>
        <c:crossAx val="155048376"/>
        <c:crosses val="autoZero"/>
        <c:auto val="1"/>
        <c:lblOffset val="100"/>
        <c:baseTimeUnit val="years"/>
      </c:dateAx>
      <c:valAx>
        <c:axId val="15504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4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049552"/>
        <c:axId val="232798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155049552"/>
        <c:axId val="232798056"/>
      </c:lineChart>
      <c:dateAx>
        <c:axId val="155049552"/>
        <c:scaling>
          <c:orientation val="minMax"/>
        </c:scaling>
        <c:delete val="1"/>
        <c:axPos val="b"/>
        <c:numFmt formatCode="ge" sourceLinked="1"/>
        <c:majorTickMark val="none"/>
        <c:minorTickMark val="none"/>
        <c:tickLblPos val="none"/>
        <c:crossAx val="232798056"/>
        <c:crosses val="autoZero"/>
        <c:auto val="1"/>
        <c:lblOffset val="100"/>
        <c:baseTimeUnit val="years"/>
      </c:dateAx>
      <c:valAx>
        <c:axId val="23279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4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84.79</c:v>
                </c:pt>
                <c:pt idx="1">
                  <c:v>75.62</c:v>
                </c:pt>
                <c:pt idx="2">
                  <c:v>76.569999999999993</c:v>
                </c:pt>
                <c:pt idx="3">
                  <c:v>78.34</c:v>
                </c:pt>
                <c:pt idx="4">
                  <c:v>78.97</c:v>
                </c:pt>
              </c:numCache>
            </c:numRef>
          </c:val>
        </c:ser>
        <c:dLbls>
          <c:showLegendKey val="0"/>
          <c:showVal val="0"/>
          <c:showCatName val="0"/>
          <c:showSerName val="0"/>
          <c:showPercent val="0"/>
          <c:showBubbleSize val="0"/>
        </c:dLbls>
        <c:gapWidth val="150"/>
        <c:axId val="232799232"/>
        <c:axId val="23279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232799232"/>
        <c:axId val="232799624"/>
      </c:lineChart>
      <c:dateAx>
        <c:axId val="232799232"/>
        <c:scaling>
          <c:orientation val="minMax"/>
        </c:scaling>
        <c:delete val="1"/>
        <c:axPos val="b"/>
        <c:numFmt formatCode="ge" sourceLinked="1"/>
        <c:majorTickMark val="none"/>
        <c:minorTickMark val="none"/>
        <c:tickLblPos val="none"/>
        <c:crossAx val="232799624"/>
        <c:crosses val="autoZero"/>
        <c:auto val="1"/>
        <c:lblOffset val="100"/>
        <c:baseTimeUnit val="years"/>
      </c:dateAx>
      <c:valAx>
        <c:axId val="23279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7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160.25</c:v>
                </c:pt>
                <c:pt idx="1">
                  <c:v>168.09</c:v>
                </c:pt>
                <c:pt idx="2">
                  <c:v>167.16</c:v>
                </c:pt>
                <c:pt idx="3">
                  <c:v>167.09</c:v>
                </c:pt>
                <c:pt idx="4">
                  <c:v>166.54</c:v>
                </c:pt>
              </c:numCache>
            </c:numRef>
          </c:val>
        </c:ser>
        <c:dLbls>
          <c:showLegendKey val="0"/>
          <c:showVal val="0"/>
          <c:showCatName val="0"/>
          <c:showSerName val="0"/>
          <c:showPercent val="0"/>
          <c:showBubbleSize val="0"/>
        </c:dLbls>
        <c:gapWidth val="150"/>
        <c:axId val="232843904"/>
        <c:axId val="23284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247.43</c:v>
                </c:pt>
                <c:pt idx="3">
                  <c:v>248.89</c:v>
                </c:pt>
                <c:pt idx="4">
                  <c:v>250.84</c:v>
                </c:pt>
              </c:numCache>
            </c:numRef>
          </c:val>
          <c:smooth val="0"/>
        </c:ser>
        <c:dLbls>
          <c:showLegendKey val="0"/>
          <c:showVal val="0"/>
          <c:showCatName val="0"/>
          <c:showSerName val="0"/>
          <c:showPercent val="0"/>
          <c:showBubbleSize val="0"/>
        </c:dLbls>
        <c:marker val="1"/>
        <c:smooth val="0"/>
        <c:axId val="232843904"/>
        <c:axId val="232844296"/>
      </c:lineChart>
      <c:dateAx>
        <c:axId val="232843904"/>
        <c:scaling>
          <c:orientation val="minMax"/>
        </c:scaling>
        <c:delete val="1"/>
        <c:axPos val="b"/>
        <c:numFmt formatCode="ge" sourceLinked="1"/>
        <c:majorTickMark val="none"/>
        <c:minorTickMark val="none"/>
        <c:tickLblPos val="none"/>
        <c:crossAx val="232844296"/>
        <c:crosses val="autoZero"/>
        <c:auto val="1"/>
        <c:lblOffset val="100"/>
        <c:baseTimeUnit val="years"/>
      </c:dateAx>
      <c:valAx>
        <c:axId val="23284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8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甘楽町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13538</v>
      </c>
      <c r="AM8" s="47"/>
      <c r="AN8" s="47"/>
      <c r="AO8" s="47"/>
      <c r="AP8" s="47"/>
      <c r="AQ8" s="47"/>
      <c r="AR8" s="47"/>
      <c r="AS8" s="47"/>
      <c r="AT8" s="43">
        <f>データ!S6</f>
        <v>58.61</v>
      </c>
      <c r="AU8" s="43"/>
      <c r="AV8" s="43"/>
      <c r="AW8" s="43"/>
      <c r="AX8" s="43"/>
      <c r="AY8" s="43"/>
      <c r="AZ8" s="43"/>
      <c r="BA8" s="43"/>
      <c r="BB8" s="43">
        <f>データ!T6</f>
        <v>230.98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39.26</v>
      </c>
      <c r="Q10" s="43"/>
      <c r="R10" s="43"/>
      <c r="S10" s="43"/>
      <c r="T10" s="43"/>
      <c r="U10" s="43"/>
      <c r="V10" s="43"/>
      <c r="W10" s="43">
        <f>データ!P6</f>
        <v>79.319999999999993</v>
      </c>
      <c r="X10" s="43"/>
      <c r="Y10" s="43"/>
      <c r="Z10" s="43"/>
      <c r="AA10" s="43"/>
      <c r="AB10" s="43"/>
      <c r="AC10" s="43"/>
      <c r="AD10" s="47">
        <f>データ!Q6</f>
        <v>2430</v>
      </c>
      <c r="AE10" s="47"/>
      <c r="AF10" s="47"/>
      <c r="AG10" s="47"/>
      <c r="AH10" s="47"/>
      <c r="AI10" s="47"/>
      <c r="AJ10" s="47"/>
      <c r="AK10" s="2"/>
      <c r="AL10" s="47">
        <f>データ!U6</f>
        <v>5290</v>
      </c>
      <c r="AM10" s="47"/>
      <c r="AN10" s="47"/>
      <c r="AO10" s="47"/>
      <c r="AP10" s="47"/>
      <c r="AQ10" s="47"/>
      <c r="AR10" s="47"/>
      <c r="AS10" s="47"/>
      <c r="AT10" s="43">
        <f>データ!V6</f>
        <v>2.2000000000000002</v>
      </c>
      <c r="AU10" s="43"/>
      <c r="AV10" s="43"/>
      <c r="AW10" s="43"/>
      <c r="AX10" s="43"/>
      <c r="AY10" s="43"/>
      <c r="AZ10" s="43"/>
      <c r="BA10" s="43"/>
      <c r="BB10" s="43">
        <f>データ!W6</f>
        <v>2404.5500000000002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103845</v>
      </c>
      <c r="D6" s="31">
        <f t="shared" si="3"/>
        <v>47</v>
      </c>
      <c r="E6" s="31">
        <f t="shared" si="3"/>
        <v>17</v>
      </c>
      <c r="F6" s="31">
        <f t="shared" si="3"/>
        <v>1</v>
      </c>
      <c r="G6" s="31">
        <f t="shared" si="3"/>
        <v>0</v>
      </c>
      <c r="H6" s="31" t="str">
        <f t="shared" si="3"/>
        <v>群馬県　甘楽町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39.26</v>
      </c>
      <c r="P6" s="32">
        <f t="shared" si="3"/>
        <v>79.319999999999993</v>
      </c>
      <c r="Q6" s="32">
        <f t="shared" si="3"/>
        <v>2430</v>
      </c>
      <c r="R6" s="32">
        <f t="shared" si="3"/>
        <v>13538</v>
      </c>
      <c r="S6" s="32">
        <f t="shared" si="3"/>
        <v>58.61</v>
      </c>
      <c r="T6" s="32">
        <f t="shared" si="3"/>
        <v>230.98</v>
      </c>
      <c r="U6" s="32">
        <f t="shared" si="3"/>
        <v>5290</v>
      </c>
      <c r="V6" s="32">
        <f t="shared" si="3"/>
        <v>2.2000000000000002</v>
      </c>
      <c r="W6" s="32">
        <f t="shared" si="3"/>
        <v>2404.5500000000002</v>
      </c>
      <c r="X6" s="33">
        <f>IF(X7="",NA(),X7)</f>
        <v>97.81</v>
      </c>
      <c r="Y6" s="33">
        <f t="shared" ref="Y6:AG6" si="4">IF(Y7="",NA(),Y7)</f>
        <v>95.46</v>
      </c>
      <c r="Z6" s="33">
        <f t="shared" si="4"/>
        <v>95.41</v>
      </c>
      <c r="AA6" s="33">
        <f t="shared" si="4"/>
        <v>95.31</v>
      </c>
      <c r="AB6" s="33">
        <f t="shared" si="4"/>
        <v>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1334.01</v>
      </c>
      <c r="BK6" s="33">
        <f t="shared" si="7"/>
        <v>1273.52</v>
      </c>
      <c r="BL6" s="33">
        <f t="shared" si="7"/>
        <v>1306.92</v>
      </c>
      <c r="BM6" s="33">
        <f t="shared" si="7"/>
        <v>1203.71</v>
      </c>
      <c r="BN6" s="33">
        <f t="shared" si="7"/>
        <v>1162.3599999999999</v>
      </c>
      <c r="BO6" s="32" t="str">
        <f>IF(BO7="","",IF(BO7="-","【-】","【"&amp;SUBSTITUTE(TEXT(BO7,"#,##0.00"),"-","△")&amp;"】"))</f>
        <v>【763.62】</v>
      </c>
      <c r="BP6" s="33">
        <f>IF(BP7="",NA(),BP7)</f>
        <v>84.79</v>
      </c>
      <c r="BQ6" s="33">
        <f t="shared" ref="BQ6:BY6" si="8">IF(BQ7="",NA(),BQ7)</f>
        <v>75.62</v>
      </c>
      <c r="BR6" s="33">
        <f t="shared" si="8"/>
        <v>76.569999999999993</v>
      </c>
      <c r="BS6" s="33">
        <f t="shared" si="8"/>
        <v>78.34</v>
      </c>
      <c r="BT6" s="33">
        <f t="shared" si="8"/>
        <v>78.97</v>
      </c>
      <c r="BU6" s="33">
        <f t="shared" si="8"/>
        <v>67.14</v>
      </c>
      <c r="BV6" s="33">
        <f t="shared" si="8"/>
        <v>67.849999999999994</v>
      </c>
      <c r="BW6" s="33">
        <f t="shared" si="8"/>
        <v>68.510000000000005</v>
      </c>
      <c r="BX6" s="33">
        <f t="shared" si="8"/>
        <v>69.739999999999995</v>
      </c>
      <c r="BY6" s="33">
        <f t="shared" si="8"/>
        <v>68.209999999999994</v>
      </c>
      <c r="BZ6" s="32" t="str">
        <f>IF(BZ7="","",IF(BZ7="-","【-】","【"&amp;SUBSTITUTE(TEXT(BZ7,"#,##0.00"),"-","△")&amp;"】"))</f>
        <v>【98.53】</v>
      </c>
      <c r="CA6" s="33">
        <f>IF(CA7="",NA(),CA7)</f>
        <v>160.25</v>
      </c>
      <c r="CB6" s="33">
        <f t="shared" ref="CB6:CJ6" si="9">IF(CB7="",NA(),CB7)</f>
        <v>168.09</v>
      </c>
      <c r="CC6" s="33">
        <f t="shared" si="9"/>
        <v>167.16</v>
      </c>
      <c r="CD6" s="33">
        <f t="shared" si="9"/>
        <v>167.09</v>
      </c>
      <c r="CE6" s="33">
        <f t="shared" si="9"/>
        <v>166.54</v>
      </c>
      <c r="CF6" s="33">
        <f t="shared" si="9"/>
        <v>224.83</v>
      </c>
      <c r="CG6" s="33">
        <f t="shared" si="9"/>
        <v>224.94</v>
      </c>
      <c r="CH6" s="33">
        <f t="shared" si="9"/>
        <v>247.43</v>
      </c>
      <c r="CI6" s="33">
        <f t="shared" si="9"/>
        <v>248.89</v>
      </c>
      <c r="CJ6" s="33">
        <f t="shared" si="9"/>
        <v>250.84</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50.32</v>
      </c>
      <c r="CT6" s="33">
        <f t="shared" si="10"/>
        <v>49.89</v>
      </c>
      <c r="CU6" s="33">
        <f t="shared" si="10"/>
        <v>49.39</v>
      </c>
      <c r="CV6" s="32" t="str">
        <f>IF(CV7="","",IF(CV7="-","【-】","【"&amp;SUBSTITUTE(TEXT(CV7,"#,##0.00"),"-","△")&amp;"】"))</f>
        <v>【60.01】</v>
      </c>
      <c r="CW6" s="33">
        <f>IF(CW7="",NA(),CW7)</f>
        <v>86.1</v>
      </c>
      <c r="CX6" s="33">
        <f t="shared" ref="CX6:DF6" si="11">IF(CX7="",NA(),CX7)</f>
        <v>85.62</v>
      </c>
      <c r="CY6" s="33">
        <f t="shared" si="11"/>
        <v>86.39</v>
      </c>
      <c r="CZ6" s="33">
        <f t="shared" si="11"/>
        <v>87.52</v>
      </c>
      <c r="DA6" s="33">
        <f t="shared" si="11"/>
        <v>88.34</v>
      </c>
      <c r="DB6" s="33">
        <f t="shared" si="11"/>
        <v>83.76</v>
      </c>
      <c r="DC6" s="33">
        <f t="shared" si="11"/>
        <v>84.12</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0.71</v>
      </c>
      <c r="EG6" s="32">
        <f t="shared" si="14"/>
        <v>0</v>
      </c>
      <c r="EH6" s="32">
        <f t="shared" si="14"/>
        <v>0</v>
      </c>
      <c r="EI6" s="33">
        <f t="shared" si="14"/>
        <v>0.01</v>
      </c>
      <c r="EJ6" s="33">
        <f t="shared" si="14"/>
        <v>0.1</v>
      </c>
      <c r="EK6" s="33">
        <f t="shared" si="14"/>
        <v>0.14000000000000001</v>
      </c>
      <c r="EL6" s="33">
        <f t="shared" si="14"/>
        <v>0.03</v>
      </c>
      <c r="EM6" s="33">
        <f t="shared" si="14"/>
        <v>0.15</v>
      </c>
      <c r="EN6" s="32" t="str">
        <f>IF(EN7="","",IF(EN7="-","【-】","【"&amp;SUBSTITUTE(TEXT(EN7,"#,##0.00"),"-","△")&amp;"】"))</f>
        <v>【0.23】</v>
      </c>
    </row>
    <row r="7" spans="1:144" s="34" customFormat="1">
      <c r="A7" s="26"/>
      <c r="B7" s="35">
        <v>2015</v>
      </c>
      <c r="C7" s="35">
        <v>103845</v>
      </c>
      <c r="D7" s="35">
        <v>47</v>
      </c>
      <c r="E7" s="35">
        <v>17</v>
      </c>
      <c r="F7" s="35">
        <v>1</v>
      </c>
      <c r="G7" s="35">
        <v>0</v>
      </c>
      <c r="H7" s="35" t="s">
        <v>96</v>
      </c>
      <c r="I7" s="35" t="s">
        <v>97</v>
      </c>
      <c r="J7" s="35" t="s">
        <v>98</v>
      </c>
      <c r="K7" s="35" t="s">
        <v>99</v>
      </c>
      <c r="L7" s="35" t="s">
        <v>100</v>
      </c>
      <c r="M7" s="36" t="s">
        <v>101</v>
      </c>
      <c r="N7" s="36" t="s">
        <v>102</v>
      </c>
      <c r="O7" s="36">
        <v>39.26</v>
      </c>
      <c r="P7" s="36">
        <v>79.319999999999993</v>
      </c>
      <c r="Q7" s="36">
        <v>2430</v>
      </c>
      <c r="R7" s="36">
        <v>13538</v>
      </c>
      <c r="S7" s="36">
        <v>58.61</v>
      </c>
      <c r="T7" s="36">
        <v>230.98</v>
      </c>
      <c r="U7" s="36">
        <v>5290</v>
      </c>
      <c r="V7" s="36">
        <v>2.2000000000000002</v>
      </c>
      <c r="W7" s="36">
        <v>2404.5500000000002</v>
      </c>
      <c r="X7" s="36">
        <v>97.81</v>
      </c>
      <c r="Y7" s="36">
        <v>95.46</v>
      </c>
      <c r="Z7" s="36">
        <v>95.41</v>
      </c>
      <c r="AA7" s="36">
        <v>95.31</v>
      </c>
      <c r="AB7" s="36">
        <v>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1334.01</v>
      </c>
      <c r="BK7" s="36">
        <v>1273.52</v>
      </c>
      <c r="BL7" s="36">
        <v>1306.92</v>
      </c>
      <c r="BM7" s="36">
        <v>1203.71</v>
      </c>
      <c r="BN7" s="36">
        <v>1162.3599999999999</v>
      </c>
      <c r="BO7" s="36">
        <v>763.62</v>
      </c>
      <c r="BP7" s="36">
        <v>84.79</v>
      </c>
      <c r="BQ7" s="36">
        <v>75.62</v>
      </c>
      <c r="BR7" s="36">
        <v>76.569999999999993</v>
      </c>
      <c r="BS7" s="36">
        <v>78.34</v>
      </c>
      <c r="BT7" s="36">
        <v>78.97</v>
      </c>
      <c r="BU7" s="36">
        <v>67.14</v>
      </c>
      <c r="BV7" s="36">
        <v>67.849999999999994</v>
      </c>
      <c r="BW7" s="36">
        <v>68.510000000000005</v>
      </c>
      <c r="BX7" s="36">
        <v>69.739999999999995</v>
      </c>
      <c r="BY7" s="36">
        <v>68.209999999999994</v>
      </c>
      <c r="BZ7" s="36">
        <v>98.53</v>
      </c>
      <c r="CA7" s="36">
        <v>160.25</v>
      </c>
      <c r="CB7" s="36">
        <v>168.09</v>
      </c>
      <c r="CC7" s="36">
        <v>167.16</v>
      </c>
      <c r="CD7" s="36">
        <v>167.09</v>
      </c>
      <c r="CE7" s="36">
        <v>166.54</v>
      </c>
      <c r="CF7" s="36">
        <v>224.83</v>
      </c>
      <c r="CG7" s="36">
        <v>224.94</v>
      </c>
      <c r="CH7" s="36">
        <v>247.43</v>
      </c>
      <c r="CI7" s="36">
        <v>248.89</v>
      </c>
      <c r="CJ7" s="36">
        <v>250.84</v>
      </c>
      <c r="CK7" s="36">
        <v>139.69999999999999</v>
      </c>
      <c r="CL7" s="36" t="s">
        <v>101</v>
      </c>
      <c r="CM7" s="36" t="s">
        <v>101</v>
      </c>
      <c r="CN7" s="36" t="s">
        <v>101</v>
      </c>
      <c r="CO7" s="36" t="s">
        <v>101</v>
      </c>
      <c r="CP7" s="36" t="s">
        <v>101</v>
      </c>
      <c r="CQ7" s="36">
        <v>53.79</v>
      </c>
      <c r="CR7" s="36">
        <v>55.41</v>
      </c>
      <c r="CS7" s="36">
        <v>50.32</v>
      </c>
      <c r="CT7" s="36">
        <v>49.89</v>
      </c>
      <c r="CU7" s="36">
        <v>49.39</v>
      </c>
      <c r="CV7" s="36">
        <v>60.01</v>
      </c>
      <c r="CW7" s="36">
        <v>86.1</v>
      </c>
      <c r="CX7" s="36">
        <v>85.62</v>
      </c>
      <c r="CY7" s="36">
        <v>86.39</v>
      </c>
      <c r="CZ7" s="36">
        <v>87.52</v>
      </c>
      <c r="DA7" s="36">
        <v>88.34</v>
      </c>
      <c r="DB7" s="36">
        <v>83.76</v>
      </c>
      <c r="DC7" s="36">
        <v>84.12</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0.71</v>
      </c>
      <c r="EG7" s="36">
        <v>0</v>
      </c>
      <c r="EH7" s="36">
        <v>0</v>
      </c>
      <c r="EI7" s="36">
        <v>0.01</v>
      </c>
      <c r="EJ7" s="36">
        <v>0.1</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2017-02-14T06:40:52Z</cp:lastPrinted>
  <dcterms:created xsi:type="dcterms:W3CDTF">2017-02-08T02:46:56Z</dcterms:created>
  <dcterms:modified xsi:type="dcterms:W3CDTF">2017-02-14T06:40:53Z</dcterms:modified>
</cp:coreProperties>
</file>