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7_●館林市　　　　　※\【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<sst xmlns="http://schemas.openxmlformats.org/spreadsheetml/2006/main" count="221" uniqueCount="111">
  <si>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</si>
  <si>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</si>
  <si>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</si>
  <si>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</si>
  <si>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</si>
  <si>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</si>
  <si>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</si>
  <si>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</si>
  <si>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</si>
  <si>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</si>
  <si>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</si>
  <si>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</si>
  <si>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</si>
  <si>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</si>
  <si>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</si>
  <si>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</si>
  <si>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</si>
  <si>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</si>
  <si>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</si>
  <si>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</si>
  <si>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</si>
  <si>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</si>
  <si>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</si>
  <si>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</si>
  <si>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</si>
  <si>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</si>
  <si>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</si>
  <si>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</si>
  <si>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</si>
  <si>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</si>
  <si>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</si>
  <si>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</si>
  <si>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</si>
  <si>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</si>
  <si>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</si>
  <si>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</si>
  <si>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</si>
  <si>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</si>
  <si>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</si>
  <si>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</si>
  <si>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</si>
  <si>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</si>
  <si>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</si>
  <si>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</si>
  <si>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</si>
  <si>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</si>
  <si>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</si>
  <si>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</si>
  <si>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</si>
  <si>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</si>
  <si>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</si>
  <si>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</si>
  <si>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</si>
  <si>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</si>
  <si>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</si>
  <si>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</si>
  <si>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</si>
  <si>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</si>
  <si>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</si>
  <si>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</si>
  <si>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</si>
  <si>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</si>
  <si>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</si>
  <si>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</si>
  <si>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</si>
  <si>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</si>
  <si>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</si>
  <si>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</si>
  <si>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</si>
  <si>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</si>
  <si>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</si>
  <si>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</si>
  <si>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</si>
  <si>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</si>
  <si>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</si>
  <si>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</si>
  <si>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</si>
  <si>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</si>
  <si>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</si>
  <si>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</si>
  <si>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</si>
  <si>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</si>
  <si>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</si>
  <si>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</si>
  <si>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</si>
  <si>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</si>
  <si>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</si>
  <si>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</si>
  <si>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</si>
  <si>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</si>
  <si>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</si>
  <si>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</si>
  <si>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</si>
  <si>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</si>
  <si>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</si>
  <si>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</si>
  <si>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館林市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</si>
  <si>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</si>
  <si>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</si>
  <si>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</si>
  <si>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</si>
  <si>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</si>
  <si>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</si>
  <si>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</si>
  <si>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</si>
  <si>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</si>
  <si>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</si>
  <si>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</si>
  <si>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・収益的収支比率から近年赤字の状態が続いており、収益の確保、費用の削減を引き続き図る。（平成24年度の数字が特に低い理由は、借換債を行ったためであり、特に経営状態が悪かったわけではない。）
　一般会計からの繰入金が減額されており、その削減分を工事規模の縮小で対応しているため、処理区域の面積が伸びず、処理区域内人口も伸び悩んでいる。
・企業債残高対事業規模比率は平均値を下回っており、引き続き事業規模に見合った借入に努める。
・汚水処理原価は、近年増加傾向にあり平成26年度、平成27年度は平均値を上回っている。老朽化による汚水処理費が増加しており、維持管理費の削減、接続率の向上に努める。
・収益的収支比率及び水洗化率の向上を図るため、下水道が使用可能であるがまだ未使用の世帯に対して、職員が戸別訪問を行っている。（平成25年度に数値が一度減少しているのは、算出方法の見直しを行ったためであり、実情に合わせた数値となっている。）</t>
    <rPh sb="3" eb="4">
      <t>テキ</t>
    </rPh>
    <phoneticPr fontId="4"/>
  </si>
  <si>
    <t>・昭和47年の供用開始から40年以上が経過しており、機能を保つための維持管理費が年々増加している。
・処理場に関しては、館林市水質管理センター長寿命化計画を策定し、計画的な改築・修繕を行っている。
・管渠改善率は、平成26年度、平成27年度と布設替工事を行っている。今後計画的な改築・修繕を行うため、処理場、管渠等を含めた施設のストックマネジメント計画の策定を行う予定であり、その準備段階として下水道台帳の電子化に取り組んでいる。</t>
    <rPh sb="154" eb="156">
      <t>カンキョ</t>
    </rPh>
    <phoneticPr fontId="4"/>
  </si>
  <si>
    <t>・経営の健全性・効率性に関しては、館林市は類似団体と比べ、突出して数値が悪い箇所はないが、処理場、ポンプ場や管渠の老朽化が進む中、いかに経済的かつ効果的な施設の維持管理ができるかが課題となる。
・今後も人口減少や節水タイプの家電製品の増加など、料金収入に対しては懸念材料が多々あるが、接続促進により水洗化率を向上させ、安定的な下水道経営が図れるように努力していく。</t>
    <rPh sb="54" eb="56">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</si>
</sst>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0.2</c:v>
                </c:pt>
                <c:pt idx="4" formatCode="#,##0.00;&quot;△&quot;#,##0.00;&quot;-&quot;">
                  <c:v>0.03</c:v>
                </c:pt>
              </c:numCache>
            </c:numRef>
          </c:val>
        </c:ser>
        <c:dLbls>
          <c:showLegendKey val="0"/>
          <c:showVal val="0"/>
          <c:showCatName val="0"/>
          <c:showSerName val="0"/>
          <c:showPercent val="0"/>
          <c:showBubbleSize val="0"/>
        </c:dLbls>
        <c:gapWidth val="150"/>
        <c:axId val="156912504"/>
        <c:axId val="1569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56912504"/>
        <c:axId val="156912896"/>
      </c:lineChart>
      <c:dateAx>
        <c:axId val="156912504"/>
        <c:scaling>
          <c:orientation val="minMax"/>
        </c:scaling>
        <c:delete val="1"/>
        <c:axPos val="b"/>
        <c:numFmt formatCode="ge" sourceLinked="1"/>
        <c:majorTickMark val="none"/>
        <c:minorTickMark val="none"/>
        <c:tickLblPos val="none"/>
        <c:crossAx val="156912896"/>
        <c:crosses val="autoZero"/>
        <c:auto val="1"/>
        <c:lblOffset val="100"/>
        <c:baseTimeUnit val="years"/>
      </c:dateAx>
      <c:valAx>
        <c:axId val="1569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1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70.209999999999994</c:v>
                </c:pt>
                <c:pt idx="1">
                  <c:v>63.64</c:v>
                </c:pt>
                <c:pt idx="2">
                  <c:v>70.45</c:v>
                </c:pt>
                <c:pt idx="3">
                  <c:v>71.16</c:v>
                </c:pt>
                <c:pt idx="4">
                  <c:v>64.459999999999994</c:v>
                </c:pt>
              </c:numCache>
            </c:numRef>
          </c:val>
        </c:ser>
        <c:dLbls>
          <c:showLegendKey val="0"/>
          <c:showVal val="0"/>
          <c:showCatName val="0"/>
          <c:showSerName val="0"/>
          <c:showPercent val="0"/>
          <c:showBubbleSize val="0"/>
        </c:dLbls>
        <c:gapWidth val="150"/>
        <c:axId val="242406008"/>
        <c:axId val="24308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242406008"/>
        <c:axId val="243087016"/>
      </c:lineChart>
      <c:dateAx>
        <c:axId val="242406008"/>
        <c:scaling>
          <c:orientation val="minMax"/>
        </c:scaling>
        <c:delete val="1"/>
        <c:axPos val="b"/>
        <c:numFmt formatCode="ge" sourceLinked="1"/>
        <c:majorTickMark val="none"/>
        <c:minorTickMark val="none"/>
        <c:tickLblPos val="none"/>
        <c:crossAx val="243087016"/>
        <c:crosses val="autoZero"/>
        <c:auto val="1"/>
        <c:lblOffset val="100"/>
        <c:baseTimeUnit val="years"/>
      </c:dateAx>
      <c:valAx>
        <c:axId val="24308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0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90.13</c:v>
                </c:pt>
                <c:pt idx="1">
                  <c:v>90.07</c:v>
                </c:pt>
                <c:pt idx="2">
                  <c:v>85.58</c:v>
                </c:pt>
                <c:pt idx="3">
                  <c:v>86.52</c:v>
                </c:pt>
                <c:pt idx="4">
                  <c:v>88.07</c:v>
                </c:pt>
              </c:numCache>
            </c:numRef>
          </c:val>
        </c:ser>
        <c:dLbls>
          <c:showLegendKey val="0"/>
          <c:showVal val="0"/>
          <c:showCatName val="0"/>
          <c:showSerName val="0"/>
          <c:showPercent val="0"/>
          <c:showBubbleSize val="0"/>
        </c:dLbls>
        <c:gapWidth val="150"/>
        <c:axId val="243088192"/>
        <c:axId val="243088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243088192"/>
        <c:axId val="243088584"/>
      </c:lineChart>
      <c:dateAx>
        <c:axId val="243088192"/>
        <c:scaling>
          <c:orientation val="minMax"/>
        </c:scaling>
        <c:delete val="1"/>
        <c:axPos val="b"/>
        <c:numFmt formatCode="ge" sourceLinked="1"/>
        <c:majorTickMark val="none"/>
        <c:minorTickMark val="none"/>
        <c:tickLblPos val="none"/>
        <c:crossAx val="243088584"/>
        <c:crosses val="autoZero"/>
        <c:auto val="1"/>
        <c:lblOffset val="100"/>
        <c:baseTimeUnit val="years"/>
      </c:dateAx>
      <c:valAx>
        <c:axId val="243088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08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90.53</c:v>
                </c:pt>
                <c:pt idx="1">
                  <c:v>57.01</c:v>
                </c:pt>
                <c:pt idx="2">
                  <c:v>92.73</c:v>
                </c:pt>
                <c:pt idx="3">
                  <c:v>92.27</c:v>
                </c:pt>
                <c:pt idx="4">
                  <c:v>92.47</c:v>
                </c:pt>
              </c:numCache>
            </c:numRef>
          </c:val>
        </c:ser>
        <c:dLbls>
          <c:showLegendKey val="0"/>
          <c:showVal val="0"/>
          <c:showCatName val="0"/>
          <c:showSerName val="0"/>
          <c:showPercent val="0"/>
          <c:showBubbleSize val="0"/>
        </c:dLbls>
        <c:gapWidth val="150"/>
        <c:axId val="154393360"/>
        <c:axId val="15439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393360"/>
        <c:axId val="154393752"/>
      </c:lineChart>
      <c:dateAx>
        <c:axId val="154393360"/>
        <c:scaling>
          <c:orientation val="minMax"/>
        </c:scaling>
        <c:delete val="1"/>
        <c:axPos val="b"/>
        <c:numFmt formatCode="ge" sourceLinked="1"/>
        <c:majorTickMark val="none"/>
        <c:minorTickMark val="none"/>
        <c:tickLblPos val="none"/>
        <c:crossAx val="154393752"/>
        <c:crosses val="autoZero"/>
        <c:auto val="1"/>
        <c:lblOffset val="100"/>
        <c:baseTimeUnit val="years"/>
      </c:dateAx>
      <c:valAx>
        <c:axId val="15439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9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558032"/>
        <c:axId val="15555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558032"/>
        <c:axId val="155558424"/>
      </c:lineChart>
      <c:dateAx>
        <c:axId val="155558032"/>
        <c:scaling>
          <c:orientation val="minMax"/>
        </c:scaling>
        <c:delete val="1"/>
        <c:axPos val="b"/>
        <c:numFmt formatCode="ge" sourceLinked="1"/>
        <c:majorTickMark val="none"/>
        <c:minorTickMark val="none"/>
        <c:tickLblPos val="none"/>
        <c:crossAx val="155558424"/>
        <c:crosses val="autoZero"/>
        <c:auto val="1"/>
        <c:lblOffset val="100"/>
        <c:baseTimeUnit val="years"/>
      </c:dateAx>
      <c:valAx>
        <c:axId val="15555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5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692248"/>
        <c:axId val="24269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692248"/>
        <c:axId val="242692640"/>
      </c:lineChart>
      <c:dateAx>
        <c:axId val="242692248"/>
        <c:scaling>
          <c:orientation val="minMax"/>
        </c:scaling>
        <c:delete val="1"/>
        <c:axPos val="b"/>
        <c:numFmt formatCode="ge" sourceLinked="1"/>
        <c:majorTickMark val="none"/>
        <c:minorTickMark val="none"/>
        <c:tickLblPos val="none"/>
        <c:crossAx val="242692640"/>
        <c:crosses val="autoZero"/>
        <c:auto val="1"/>
        <c:lblOffset val="100"/>
        <c:baseTimeUnit val="years"/>
      </c:dateAx>
      <c:valAx>
        <c:axId val="2426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9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693816"/>
        <c:axId val="24277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693816"/>
        <c:axId val="242775184"/>
      </c:lineChart>
      <c:dateAx>
        <c:axId val="242693816"/>
        <c:scaling>
          <c:orientation val="minMax"/>
        </c:scaling>
        <c:delete val="1"/>
        <c:axPos val="b"/>
        <c:numFmt formatCode="ge" sourceLinked="1"/>
        <c:majorTickMark val="none"/>
        <c:minorTickMark val="none"/>
        <c:tickLblPos val="none"/>
        <c:crossAx val="242775184"/>
        <c:crosses val="autoZero"/>
        <c:auto val="1"/>
        <c:lblOffset val="100"/>
        <c:baseTimeUnit val="years"/>
      </c:dateAx>
      <c:valAx>
        <c:axId val="24277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9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776360"/>
        <c:axId val="24277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776360"/>
        <c:axId val="242776752"/>
      </c:lineChart>
      <c:dateAx>
        <c:axId val="242776360"/>
        <c:scaling>
          <c:orientation val="minMax"/>
        </c:scaling>
        <c:delete val="1"/>
        <c:axPos val="b"/>
        <c:numFmt formatCode="ge" sourceLinked="1"/>
        <c:majorTickMark val="none"/>
        <c:minorTickMark val="none"/>
        <c:tickLblPos val="none"/>
        <c:crossAx val="242776752"/>
        <c:crosses val="autoZero"/>
        <c:auto val="1"/>
        <c:lblOffset val="100"/>
        <c:baseTimeUnit val="years"/>
      </c:dateAx>
      <c:valAx>
        <c:axId val="24277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7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666.14</c:v>
                </c:pt>
                <c:pt idx="1">
                  <c:v>645.88</c:v>
                </c:pt>
                <c:pt idx="2">
                  <c:v>545.08000000000004</c:v>
                </c:pt>
                <c:pt idx="3">
                  <c:v>609.66</c:v>
                </c:pt>
                <c:pt idx="4">
                  <c:v>612.27</c:v>
                </c:pt>
              </c:numCache>
            </c:numRef>
          </c:val>
        </c:ser>
        <c:dLbls>
          <c:showLegendKey val="0"/>
          <c:showVal val="0"/>
          <c:showCatName val="0"/>
          <c:showSerName val="0"/>
          <c:showPercent val="0"/>
          <c:showBubbleSize val="0"/>
        </c:dLbls>
        <c:gapWidth val="150"/>
        <c:axId val="242806696"/>
        <c:axId val="24280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242806696"/>
        <c:axId val="242807088"/>
      </c:lineChart>
      <c:dateAx>
        <c:axId val="242806696"/>
        <c:scaling>
          <c:orientation val="minMax"/>
        </c:scaling>
        <c:delete val="1"/>
        <c:axPos val="b"/>
        <c:numFmt formatCode="ge" sourceLinked="1"/>
        <c:majorTickMark val="none"/>
        <c:minorTickMark val="none"/>
        <c:tickLblPos val="none"/>
        <c:crossAx val="242807088"/>
        <c:crosses val="autoZero"/>
        <c:auto val="1"/>
        <c:lblOffset val="100"/>
        <c:baseTimeUnit val="years"/>
      </c:dateAx>
      <c:valAx>
        <c:axId val="24280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0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7853832"/>
        <c:axId val="15785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57853832"/>
        <c:axId val="157854224"/>
      </c:lineChart>
      <c:dateAx>
        <c:axId val="157853832"/>
        <c:scaling>
          <c:orientation val="minMax"/>
        </c:scaling>
        <c:delete val="1"/>
        <c:axPos val="b"/>
        <c:numFmt formatCode="ge" sourceLinked="1"/>
        <c:majorTickMark val="none"/>
        <c:minorTickMark val="none"/>
        <c:tickLblPos val="none"/>
        <c:crossAx val="157854224"/>
        <c:crosses val="autoZero"/>
        <c:auto val="1"/>
        <c:lblOffset val="100"/>
        <c:baseTimeUnit val="years"/>
      </c:dateAx>
      <c:valAx>
        <c:axId val="15785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5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165.27</c:v>
                </c:pt>
                <c:pt idx="1">
                  <c:v>165.59</c:v>
                </c:pt>
                <c:pt idx="2">
                  <c:v>154.97</c:v>
                </c:pt>
                <c:pt idx="3">
                  <c:v>170.14</c:v>
                </c:pt>
                <c:pt idx="4">
                  <c:v>170.68</c:v>
                </c:pt>
              </c:numCache>
            </c:numRef>
          </c:val>
        </c:ser>
        <c:dLbls>
          <c:showLegendKey val="0"/>
          <c:showVal val="0"/>
          <c:showCatName val="0"/>
          <c:showSerName val="0"/>
          <c:showPercent val="0"/>
          <c:showBubbleSize val="0"/>
        </c:dLbls>
        <c:gapWidth val="150"/>
        <c:axId val="242404440"/>
        <c:axId val="24240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242404440"/>
        <c:axId val="242404832"/>
      </c:lineChart>
      <c:dateAx>
        <c:axId val="242404440"/>
        <c:scaling>
          <c:orientation val="minMax"/>
        </c:scaling>
        <c:delete val="1"/>
        <c:axPos val="b"/>
        <c:numFmt formatCode="ge" sourceLinked="1"/>
        <c:majorTickMark val="none"/>
        <c:minorTickMark val="none"/>
        <c:tickLblPos val="none"/>
        <c:crossAx val="242404832"/>
        <c:crosses val="autoZero"/>
        <c:auto val="1"/>
        <c:lblOffset val="100"/>
        <c:baseTimeUnit val="years"/>
      </c:dateAx>
      <c:valAx>
        <c:axId val="24240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0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館林市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77820</v>
      </c>
      <c r="AM8" s="64"/>
      <c r="AN8" s="64"/>
      <c r="AO8" s="64"/>
      <c r="AP8" s="64"/>
      <c r="AQ8" s="64"/>
      <c r="AR8" s="64"/>
      <c r="AS8" s="64"/>
      <c r="AT8" s="63">
        <f>データ!S6</f>
        <v>60.97</v>
      </c>
      <c r="AU8" s="63"/>
      <c r="AV8" s="63"/>
      <c r="AW8" s="63"/>
      <c r="AX8" s="63"/>
      <c r="AY8" s="63"/>
      <c r="AZ8" s="63"/>
      <c r="BA8" s="63"/>
      <c r="BB8" s="63">
        <f>データ!T6</f>
        <v>1276.3699999999999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48.15</v>
      </c>
      <c r="Q10" s="63"/>
      <c r="R10" s="63"/>
      <c r="S10" s="63"/>
      <c r="T10" s="63"/>
      <c r="U10" s="63"/>
      <c r="V10" s="63"/>
      <c r="W10" s="63">
        <f>データ!P6</f>
        <v>67.5</v>
      </c>
      <c r="X10" s="63"/>
      <c r="Y10" s="63"/>
      <c r="Z10" s="63"/>
      <c r="AA10" s="63"/>
      <c r="AB10" s="63"/>
      <c r="AC10" s="63"/>
      <c r="AD10" s="64">
        <f>データ!Q6</f>
        <v>2910</v>
      </c>
      <c r="AE10" s="64"/>
      <c r="AF10" s="64"/>
      <c r="AG10" s="64"/>
      <c r="AH10" s="64"/>
      <c r="AI10" s="64"/>
      <c r="AJ10" s="64"/>
      <c r="AK10" s="2"/>
      <c r="AL10" s="64">
        <f>データ!U6</f>
        <v>37352</v>
      </c>
      <c r="AM10" s="64"/>
      <c r="AN10" s="64"/>
      <c r="AO10" s="64"/>
      <c r="AP10" s="64"/>
      <c r="AQ10" s="64"/>
      <c r="AR10" s="64"/>
      <c r="AS10" s="64"/>
      <c r="AT10" s="63">
        <f>データ!V6</f>
        <v>8.49</v>
      </c>
      <c r="AU10" s="63"/>
      <c r="AV10" s="63"/>
      <c r="AW10" s="63"/>
      <c r="AX10" s="63"/>
      <c r="AY10" s="63"/>
      <c r="AZ10" s="63"/>
      <c r="BA10" s="63"/>
      <c r="BB10" s="63">
        <f>データ!W6</f>
        <v>4399.53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102075</v>
      </c>
      <c r="D6" s="31">
        <f t="shared" si="3"/>
        <v>47</v>
      </c>
      <c r="E6" s="31">
        <f t="shared" si="3"/>
        <v>17</v>
      </c>
      <c r="F6" s="31">
        <f t="shared" si="3"/>
        <v>1</v>
      </c>
      <c r="G6" s="31">
        <f t="shared" si="3"/>
        <v>0</v>
      </c>
      <c r="H6" s="31" t="str">
        <f t="shared" si="3"/>
        <v>群馬県　館林市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48.15</v>
      </c>
      <c r="P6" s="32">
        <f t="shared" si="3"/>
        <v>67.5</v>
      </c>
      <c r="Q6" s="32">
        <f t="shared" si="3"/>
        <v>2910</v>
      </c>
      <c r="R6" s="32">
        <f t="shared" si="3"/>
        <v>77820</v>
      </c>
      <c r="S6" s="32">
        <f t="shared" si="3"/>
        <v>60.97</v>
      </c>
      <c r="T6" s="32">
        <f t="shared" si="3"/>
        <v>1276.3699999999999</v>
      </c>
      <c r="U6" s="32">
        <f t="shared" si="3"/>
        <v>37352</v>
      </c>
      <c r="V6" s="32">
        <f t="shared" si="3"/>
        <v>8.49</v>
      </c>
      <c r="W6" s="32">
        <f t="shared" si="3"/>
        <v>4399.53</v>
      </c>
      <c r="X6" s="33">
        <f>IF(X7="",NA(),X7)</f>
        <v>90.53</v>
      </c>
      <c r="Y6" s="33">
        <f t="shared" ref="Y6:AG6" si="4">IF(Y7="",NA(),Y7)</f>
        <v>57.01</v>
      </c>
      <c r="Z6" s="33">
        <f t="shared" si="4"/>
        <v>92.73</v>
      </c>
      <c r="AA6" s="33">
        <f t="shared" si="4"/>
        <v>92.27</v>
      </c>
      <c r="AB6" s="33">
        <f t="shared" si="4"/>
        <v>92.47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666.14</v>
      </c>
      <c r="BF6" s="33">
        <f t="shared" ref="BF6:BN6" si="7">IF(BF7="",NA(),BF7)</f>
        <v>645.88</v>
      </c>
      <c r="BG6" s="33">
        <f t="shared" si="7"/>
        <v>545.08000000000004</v>
      </c>
      <c r="BH6" s="33">
        <f t="shared" si="7"/>
        <v>609.66</v>
      </c>
      <c r="BI6" s="33">
        <f t="shared" si="7"/>
        <v>612.27</v>
      </c>
      <c r="BJ6" s="33">
        <f t="shared" si="7"/>
        <v>936.66</v>
      </c>
      <c r="BK6" s="33">
        <f t="shared" si="7"/>
        <v>918.88</v>
      </c>
      <c r="BL6" s="33">
        <f t="shared" si="7"/>
        <v>885.97</v>
      </c>
      <c r="BM6" s="33">
        <f t="shared" si="7"/>
        <v>854.16</v>
      </c>
      <c r="BN6" s="33">
        <f t="shared" si="7"/>
        <v>848.31</v>
      </c>
      <c r="BO6" s="32" t="str">
        <f>IF(BO7="","",IF(BO7="-","【-】","【"&amp;SUBSTITUTE(TEXT(BO7,"#,##0.00"),"-","△")&amp;"】"))</f>
        <v>【763.62】</v>
      </c>
      <c r="BP6" s="33">
        <f>IF(BP7="",NA(),BP7)</f>
        <v>100</v>
      </c>
      <c r="BQ6" s="33">
        <f t="shared" ref="BQ6:BY6" si="8">IF(BQ7="",NA(),BQ7)</f>
        <v>100</v>
      </c>
      <c r="BR6" s="33">
        <f t="shared" si="8"/>
        <v>100</v>
      </c>
      <c r="BS6" s="33">
        <f t="shared" si="8"/>
        <v>100</v>
      </c>
      <c r="BT6" s="33">
        <f t="shared" si="8"/>
        <v>100</v>
      </c>
      <c r="BU6" s="33">
        <f t="shared" si="8"/>
        <v>88.44</v>
      </c>
      <c r="BV6" s="33">
        <f t="shared" si="8"/>
        <v>88.2</v>
      </c>
      <c r="BW6" s="33">
        <f t="shared" si="8"/>
        <v>89.94</v>
      </c>
      <c r="BX6" s="33">
        <f t="shared" si="8"/>
        <v>93.13</v>
      </c>
      <c r="BY6" s="33">
        <f t="shared" si="8"/>
        <v>94.38</v>
      </c>
      <c r="BZ6" s="32" t="str">
        <f>IF(BZ7="","",IF(BZ7="-","【-】","【"&amp;SUBSTITUTE(TEXT(BZ7,"#,##0.00"),"-","△")&amp;"】"))</f>
        <v>【98.53】</v>
      </c>
      <c r="CA6" s="33">
        <f>IF(CA7="",NA(),CA7)</f>
        <v>165.27</v>
      </c>
      <c r="CB6" s="33">
        <f t="shared" ref="CB6:CJ6" si="9">IF(CB7="",NA(),CB7)</f>
        <v>165.59</v>
      </c>
      <c r="CC6" s="33">
        <f t="shared" si="9"/>
        <v>154.97</v>
      </c>
      <c r="CD6" s="33">
        <f t="shared" si="9"/>
        <v>170.14</v>
      </c>
      <c r="CE6" s="33">
        <f t="shared" si="9"/>
        <v>170.68</v>
      </c>
      <c r="CF6" s="33">
        <f t="shared" si="9"/>
        <v>169.89</v>
      </c>
      <c r="CG6" s="33">
        <f t="shared" si="9"/>
        <v>171.78</v>
      </c>
      <c r="CH6" s="33">
        <f t="shared" si="9"/>
        <v>168.57</v>
      </c>
      <c r="CI6" s="33">
        <f t="shared" si="9"/>
        <v>167.97</v>
      </c>
      <c r="CJ6" s="33">
        <f t="shared" si="9"/>
        <v>165.45</v>
      </c>
      <c r="CK6" s="32" t="str">
        <f>IF(CK7="","",IF(CK7="-","【-】","【"&amp;SUBSTITUTE(TEXT(CK7,"#,##0.00"),"-","△")&amp;"】"))</f>
        <v>【139.70】</v>
      </c>
      <c r="CL6" s="33">
        <f>IF(CL7="",NA(),CL7)</f>
        <v>70.209999999999994</v>
      </c>
      <c r="CM6" s="33">
        <f t="shared" ref="CM6:CU6" si="10">IF(CM7="",NA(),CM7)</f>
        <v>63.64</v>
      </c>
      <c r="CN6" s="33">
        <f t="shared" si="10"/>
        <v>70.45</v>
      </c>
      <c r="CO6" s="33">
        <f t="shared" si="10"/>
        <v>71.16</v>
      </c>
      <c r="CP6" s="33">
        <f t="shared" si="10"/>
        <v>64.459999999999994</v>
      </c>
      <c r="CQ6" s="33">
        <f t="shared" si="10"/>
        <v>62.55</v>
      </c>
      <c r="CR6" s="33">
        <f t="shared" si="10"/>
        <v>62.27</v>
      </c>
      <c r="CS6" s="33">
        <f t="shared" si="10"/>
        <v>64.12</v>
      </c>
      <c r="CT6" s="33">
        <f t="shared" si="10"/>
        <v>64.87</v>
      </c>
      <c r="CU6" s="33">
        <f t="shared" si="10"/>
        <v>65.62</v>
      </c>
      <c r="CV6" s="32" t="str">
        <f>IF(CV7="","",IF(CV7="-","【-】","【"&amp;SUBSTITUTE(TEXT(CV7,"#,##0.00"),"-","△")&amp;"】"))</f>
        <v>【60.01】</v>
      </c>
      <c r="CW6" s="33">
        <f>IF(CW7="",NA(),CW7)</f>
        <v>90.13</v>
      </c>
      <c r="CX6" s="33">
        <f t="shared" ref="CX6:DF6" si="11">IF(CX7="",NA(),CX7)</f>
        <v>90.07</v>
      </c>
      <c r="CY6" s="33">
        <f t="shared" si="11"/>
        <v>85.58</v>
      </c>
      <c r="CZ6" s="33">
        <f t="shared" si="11"/>
        <v>86.52</v>
      </c>
      <c r="DA6" s="33">
        <f t="shared" si="11"/>
        <v>88.07</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0.2</v>
      </c>
      <c r="EH6" s="33">
        <f t="shared" si="14"/>
        <v>0.03</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102075</v>
      </c>
      <c r="D7" s="35">
        <v>47</v>
      </c>
      <c r="E7" s="35">
        <v>17</v>
      </c>
      <c r="F7" s="35">
        <v>1</v>
      </c>
      <c r="G7" s="35">
        <v>0</v>
      </c>
      <c r="H7" s="35" t="s">
        <v>96</v>
      </c>
      <c r="I7" s="35" t="s">
        <v>97</v>
      </c>
      <c r="J7" s="35" t="s">
        <v>98</v>
      </c>
      <c r="K7" s="35" t="s">
        <v>99</v>
      </c>
      <c r="L7" s="35" t="s">
        <v>100</v>
      </c>
      <c r="M7" s="36" t="s">
        <v>101</v>
      </c>
      <c r="N7" s="36" t="s">
        <v>102</v>
      </c>
      <c r="O7" s="36">
        <v>48.15</v>
      </c>
      <c r="P7" s="36">
        <v>67.5</v>
      </c>
      <c r="Q7" s="36">
        <v>2910</v>
      </c>
      <c r="R7" s="36">
        <v>77820</v>
      </c>
      <c r="S7" s="36">
        <v>60.97</v>
      </c>
      <c r="T7" s="36">
        <v>1276.3699999999999</v>
      </c>
      <c r="U7" s="36">
        <v>37352</v>
      </c>
      <c r="V7" s="36">
        <v>8.49</v>
      </c>
      <c r="W7" s="36">
        <v>4399.53</v>
      </c>
      <c r="X7" s="36">
        <v>90.53</v>
      </c>
      <c r="Y7" s="36">
        <v>57.01</v>
      </c>
      <c r="Z7" s="36">
        <v>92.73</v>
      </c>
      <c r="AA7" s="36">
        <v>92.27</v>
      </c>
      <c r="AB7" s="36">
        <v>92.47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666.14</v>
      </c>
      <c r="BF7" s="36">
        <v>645.88</v>
      </c>
      <c r="BG7" s="36">
        <v>545.08000000000004</v>
      </c>
      <c r="BH7" s="36">
        <v>609.66</v>
      </c>
      <c r="BI7" s="36">
        <v>612.27</v>
      </c>
      <c r="BJ7" s="36">
        <v>936.66</v>
      </c>
      <c r="BK7" s="36">
        <v>918.88</v>
      </c>
      <c r="BL7" s="36">
        <v>885.97</v>
      </c>
      <c r="BM7" s="36">
        <v>854.16</v>
      </c>
      <c r="BN7" s="36">
        <v>848.31</v>
      </c>
      <c r="BO7" s="36">
        <v>763.62</v>
      </c>
      <c r="BP7" s="36">
        <v>100</v>
      </c>
      <c r="BQ7" s="36">
        <v>100</v>
      </c>
      <c r="BR7" s="36">
        <v>100</v>
      </c>
      <c r="BS7" s="36">
        <v>100</v>
      </c>
      <c r="BT7" s="36">
        <v>100</v>
      </c>
      <c r="BU7" s="36">
        <v>88.44</v>
      </c>
      <c r="BV7" s="36">
        <v>88.2</v>
      </c>
      <c r="BW7" s="36">
        <v>89.94</v>
      </c>
      <c r="BX7" s="36">
        <v>93.13</v>
      </c>
      <c r="BY7" s="36">
        <v>94.38</v>
      </c>
      <c r="BZ7" s="36">
        <v>98.53</v>
      </c>
      <c r="CA7" s="36">
        <v>165.27</v>
      </c>
      <c r="CB7" s="36">
        <v>165.59</v>
      </c>
      <c r="CC7" s="36">
        <v>154.97</v>
      </c>
      <c r="CD7" s="36">
        <v>170.14</v>
      </c>
      <c r="CE7" s="36">
        <v>170.68</v>
      </c>
      <c r="CF7" s="36">
        <v>169.89</v>
      </c>
      <c r="CG7" s="36">
        <v>171.78</v>
      </c>
      <c r="CH7" s="36">
        <v>168.57</v>
      </c>
      <c r="CI7" s="36">
        <v>167.97</v>
      </c>
      <c r="CJ7" s="36">
        <v>165.45</v>
      </c>
      <c r="CK7" s="36">
        <v>139.69999999999999</v>
      </c>
      <c r="CL7" s="36">
        <v>70.209999999999994</v>
      </c>
      <c r="CM7" s="36">
        <v>63.64</v>
      </c>
      <c r="CN7" s="36">
        <v>70.45</v>
      </c>
      <c r="CO7" s="36">
        <v>71.16</v>
      </c>
      <c r="CP7" s="36">
        <v>64.459999999999994</v>
      </c>
      <c r="CQ7" s="36">
        <v>62.55</v>
      </c>
      <c r="CR7" s="36">
        <v>62.27</v>
      </c>
      <c r="CS7" s="36">
        <v>64.12</v>
      </c>
      <c r="CT7" s="36">
        <v>64.87</v>
      </c>
      <c r="CU7" s="36">
        <v>65.62</v>
      </c>
      <c r="CV7" s="36">
        <v>60.01</v>
      </c>
      <c r="CW7" s="36">
        <v>90.13</v>
      </c>
      <c r="CX7" s="36">
        <v>90.07</v>
      </c>
      <c r="CY7" s="36">
        <v>85.58</v>
      </c>
      <c r="CZ7" s="36">
        <v>86.52</v>
      </c>
      <c r="DA7" s="36">
        <v>88.07</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0.2</v>
      </c>
      <c r="EH7" s="36">
        <v>0.03</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2017-02-08T02:46:49Z</dcterms:created>
  <dcterms:modified xsi:type="dcterms:W3CDTF">2017-02-15T02:46:30Z</dcterms:modified>
  <cp:category/>
</cp:coreProperties>
</file>