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6_●沼田市\"/>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P6" i="5"/>
  <c r="O6" i="5"/>
  <c r="R10" i="4" s="1"/>
  <c r="N6" i="5"/>
  <c r="M6" i="5"/>
  <c r="B10" i="4" s="1"/>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J10" i="4"/>
  <c r="AI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<sst xmlns="http://schemas.openxmlformats.org/spreadsheetml/2006/main" count="218" uniqueCount="108">
  <si>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</si>
  <si>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</si>
  <si>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</si>
  <si>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</si>
  <si>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</si>
  <si>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</si>
  <si>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</si>
  <si>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</si>
  <si>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</si>
  <si>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</si>
  <si>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</si>
  <si>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</si>
  <si>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</si>
  <si>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</si>
  <si>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</si>
  <si>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</si>
  <si>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</si>
  <si>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</si>
  <si>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</si>
  <si>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</si>
  <si>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</si>
  <si>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</si>
  <si>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</si>
  <si>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</si>
  <si>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</si>
  <si>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</si>
  <si>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</si>
  <si>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</si>
  <si>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</si>
  <si>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</si>
  <si>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</si>
  <si>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</si>
  <si>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</si>
  <si>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</si>
  <si>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</si>
  <si>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</si>
  <si>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</si>
  <si>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</si>
  <si>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</si>
  <si>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</si>
  <si>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</si>
  <si>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</si>
  <si>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</si>
  <si>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</si>
  <si>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</si>
  <si>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</si>
  <si>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</si>
  <si>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</si>
  <si>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</si>
  <si>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</si>
  <si>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</si>
  <si>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</si>
  <si>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</si>
  <si>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</si>
  <si>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</si>
  <si>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</si>
  <si>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</si>
  <si>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</si>
  <si>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</si>
  <si>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</si>
  <si>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</si>
  <si>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</si>
  <si>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</si>
  <si>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</si>
  <si>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</si>
  <si>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</si>
  <si>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</si>
  <si>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</si>
  <si>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</si>
  <si>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</si>
  <si>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</si>
  <si>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</si>
  <si>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</si>
  <si>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</si>
  <si>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</si>
  <si>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</si>
  <si>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</si>
  <si>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</si>
  <si>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</si>
  <si>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</si>
  <si>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</si>
  <si>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</si>
  <si>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</si>
  <si>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</si>
  <si>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</si>
  <si>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</si>
  <si>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</si>
  <si>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</si>
  <si>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</si>
  <si>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</si>
  <si>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</si>
  <si>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</si>
  <si>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</si>
  <si>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</si>
  <si>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</si>
  <si>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</si>
  <si>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</si>
  <si>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</si>
  <si>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</si>
  <si>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</si>
  <si>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</si>
  <si>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</si>
  <si>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</si>
  <si>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</si>
  <si>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</si>
  <si>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
　類似団体等の平均を上回っているが、この数値は収益に一般会計繰入金が含まれているためである。今後は老朽化による施設や管路の更新投資の増加が見込まれることから、更なる収入の確保や効率化による支出の削減に努める。
【④企業債残高対給水収益比率】
　類似団体等と比較すると低い状況だが、ここ数年は企業債償還のピークなので、建設投資及び更新投資に要する新たな企業債発行を抑制している。
【⑤料金回収率】
　類似団体等より高いが100％を下回っているので、給水に係る費用が給水収益以外の収入で補填されている状況である。
【⑥給水原価】
　類似団体等より低いが供給単価よりも高いため、更なる維持管理費の削減に努める必要がある。
【⑦施設利用率・➇有収率】
　類似団体の平均を上回っており、比較的良好な状況なので、この数値を維持または向上させる必要がある。
</t>
    <phoneticPr fontId="4"/>
  </si>
  <si>
    <t>　収入の不足分については、一般会計からの繰入れにより補填しているが、維持管理及び施設等更新、建設投資に伴う費用の増大が見込まれることから、更なる経営改善や計画的かつ効率的な投資を行い、当面の管路更新率の目標を1.0％に設定し、優先順位をつけて老朽化対策を行う。</t>
    <phoneticPr fontId="4"/>
  </si>
  <si>
    <t>　管路更新率は、類似団体及び全国平均と比べてかなり低い状況である。給水に支障が生じないように施設の維持管理を中心に事業を行っているが、老朽化が原因と思われる漏水が発生しているため、限られた予算の範囲内で耐震化も含めて計画的な管路更新を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</si>
</sst>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0.57999999999999996</c:v>
                </c:pt>
                <c:pt idx="1">
                  <c:v>0.2</c:v>
                </c:pt>
                <c:pt idx="2">
                  <c:v>0.36</c:v>
                </c:pt>
                <c:pt idx="3">
                  <c:v>0.08</c:v>
                </c:pt>
                <c:pt idx="4">
                  <c:v>0.01</c:v>
                </c:pt>
              </c:numCache>
            </c:numRef>
          </c:val>
        </c:ser>
        <c:dLbls>
          <c:showLegendKey val="0"/>
          <c:showVal val="0"/>
          <c:showCatName val="0"/>
          <c:showSerName val="0"/>
          <c:showPercent val="0"/>
          <c:showBubbleSize val="0"/>
        </c:dLbls>
        <c:gapWidth val="150"/>
        <c:axId val="158664096"/>
        <c:axId val="11051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0.55000000000000004</c:v>
                </c:pt>
                <c:pt idx="4">
                  <c:v>0.54</c:v>
                </c:pt>
              </c:numCache>
            </c:numRef>
          </c:val>
          <c:smooth val="0"/>
        </c:ser>
        <c:dLbls>
          <c:showLegendKey val="0"/>
          <c:showVal val="0"/>
          <c:showCatName val="0"/>
          <c:showSerName val="0"/>
          <c:showPercent val="0"/>
          <c:showBubbleSize val="0"/>
        </c:dLbls>
        <c:marker val="1"/>
        <c:smooth val="0"/>
        <c:axId val="158664096"/>
        <c:axId val="110510384"/>
      </c:lineChart>
      <c:dateAx>
        <c:axId val="158664096"/>
        <c:scaling>
          <c:orientation val="minMax"/>
        </c:scaling>
        <c:delete val="1"/>
        <c:axPos val="b"/>
        <c:numFmt formatCode="ge" sourceLinked="1"/>
        <c:majorTickMark val="none"/>
        <c:minorTickMark val="none"/>
        <c:tickLblPos val="none"/>
        <c:crossAx val="110510384"/>
        <c:crosses val="autoZero"/>
        <c:auto val="1"/>
        <c:lblOffset val="100"/>
        <c:baseTimeUnit val="years"/>
      </c:dateAx>
      <c:valAx>
        <c:axId val="11051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77.89</c:v>
                </c:pt>
                <c:pt idx="1">
                  <c:v>78.44</c:v>
                </c:pt>
                <c:pt idx="2">
                  <c:v>75.25</c:v>
                </c:pt>
                <c:pt idx="3">
                  <c:v>74.17</c:v>
                </c:pt>
                <c:pt idx="4">
                  <c:v>74.489999999999995</c:v>
                </c:pt>
              </c:numCache>
            </c:numRef>
          </c:val>
        </c:ser>
        <c:dLbls>
          <c:showLegendKey val="0"/>
          <c:showVal val="0"/>
          <c:showCatName val="0"/>
          <c:showSerName val="0"/>
          <c:showPercent val="0"/>
          <c:showBubbleSize val="0"/>
        </c:dLbls>
        <c:gapWidth val="150"/>
        <c:axId val="160239856"/>
        <c:axId val="160240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60.68</c:v>
                </c:pt>
                <c:pt idx="4">
                  <c:v>59.87</c:v>
                </c:pt>
              </c:numCache>
            </c:numRef>
          </c:val>
          <c:smooth val="0"/>
        </c:ser>
        <c:dLbls>
          <c:showLegendKey val="0"/>
          <c:showVal val="0"/>
          <c:showCatName val="0"/>
          <c:showSerName val="0"/>
          <c:showPercent val="0"/>
          <c:showBubbleSize val="0"/>
        </c:dLbls>
        <c:marker val="1"/>
        <c:smooth val="0"/>
        <c:axId val="160239856"/>
        <c:axId val="160240248"/>
      </c:lineChart>
      <c:dateAx>
        <c:axId val="160239856"/>
        <c:scaling>
          <c:orientation val="minMax"/>
        </c:scaling>
        <c:delete val="1"/>
        <c:axPos val="b"/>
        <c:numFmt formatCode="ge" sourceLinked="1"/>
        <c:majorTickMark val="none"/>
        <c:minorTickMark val="none"/>
        <c:tickLblPos val="none"/>
        <c:crossAx val="160240248"/>
        <c:crosses val="autoZero"/>
        <c:auto val="1"/>
        <c:lblOffset val="100"/>
        <c:baseTimeUnit val="years"/>
      </c:dateAx>
      <c:valAx>
        <c:axId val="16024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3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92.17</c:v>
                </c:pt>
                <c:pt idx="1">
                  <c:v>92.22</c:v>
                </c:pt>
                <c:pt idx="2">
                  <c:v>91.58</c:v>
                </c:pt>
                <c:pt idx="3">
                  <c:v>92.24</c:v>
                </c:pt>
                <c:pt idx="4">
                  <c:v>90.03</c:v>
                </c:pt>
              </c:numCache>
            </c:numRef>
          </c:val>
        </c:ser>
        <c:dLbls>
          <c:showLegendKey val="0"/>
          <c:showVal val="0"/>
          <c:showCatName val="0"/>
          <c:showSerName val="0"/>
          <c:showPercent val="0"/>
          <c:showBubbleSize val="0"/>
        </c:dLbls>
        <c:gapWidth val="150"/>
        <c:axId val="160323472"/>
        <c:axId val="16032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75.760000000000005</c:v>
                </c:pt>
                <c:pt idx="4">
                  <c:v>75.48</c:v>
                </c:pt>
              </c:numCache>
            </c:numRef>
          </c:val>
          <c:smooth val="0"/>
        </c:ser>
        <c:dLbls>
          <c:showLegendKey val="0"/>
          <c:showVal val="0"/>
          <c:showCatName val="0"/>
          <c:showSerName val="0"/>
          <c:showPercent val="0"/>
          <c:showBubbleSize val="0"/>
        </c:dLbls>
        <c:marker val="1"/>
        <c:smooth val="0"/>
        <c:axId val="160323472"/>
        <c:axId val="160323864"/>
      </c:lineChart>
      <c:dateAx>
        <c:axId val="160323472"/>
        <c:scaling>
          <c:orientation val="minMax"/>
        </c:scaling>
        <c:delete val="1"/>
        <c:axPos val="b"/>
        <c:numFmt formatCode="ge" sourceLinked="1"/>
        <c:majorTickMark val="none"/>
        <c:minorTickMark val="none"/>
        <c:tickLblPos val="none"/>
        <c:crossAx val="160323864"/>
        <c:crosses val="autoZero"/>
        <c:auto val="1"/>
        <c:lblOffset val="100"/>
        <c:baseTimeUnit val="years"/>
      </c:dateAx>
      <c:valAx>
        <c:axId val="16032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2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87.63</c:v>
                </c:pt>
                <c:pt idx="1">
                  <c:v>89.37</c:v>
                </c:pt>
                <c:pt idx="2">
                  <c:v>86.06</c:v>
                </c:pt>
                <c:pt idx="3">
                  <c:v>83.98</c:v>
                </c:pt>
                <c:pt idx="4">
                  <c:v>86.27</c:v>
                </c:pt>
              </c:numCache>
            </c:numRef>
          </c:val>
        </c:ser>
        <c:dLbls>
          <c:showLegendKey val="0"/>
          <c:showVal val="0"/>
          <c:showCatName val="0"/>
          <c:showSerName val="0"/>
          <c:showPercent val="0"/>
          <c:showBubbleSize val="0"/>
        </c:dLbls>
        <c:gapWidth val="150"/>
        <c:axId val="159316280"/>
        <c:axId val="367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77.48</c:v>
                </c:pt>
                <c:pt idx="4">
                  <c:v>76.02</c:v>
                </c:pt>
              </c:numCache>
            </c:numRef>
          </c:val>
          <c:smooth val="0"/>
        </c:ser>
        <c:dLbls>
          <c:showLegendKey val="0"/>
          <c:showVal val="0"/>
          <c:showCatName val="0"/>
          <c:showSerName val="0"/>
          <c:showPercent val="0"/>
          <c:showBubbleSize val="0"/>
        </c:dLbls>
        <c:marker val="1"/>
        <c:smooth val="0"/>
        <c:axId val="159316280"/>
        <c:axId val="3672072"/>
      </c:lineChart>
      <c:dateAx>
        <c:axId val="159316280"/>
        <c:scaling>
          <c:orientation val="minMax"/>
        </c:scaling>
        <c:delete val="1"/>
        <c:axPos val="b"/>
        <c:numFmt formatCode="ge" sourceLinked="1"/>
        <c:majorTickMark val="none"/>
        <c:minorTickMark val="none"/>
        <c:tickLblPos val="none"/>
        <c:crossAx val="3672072"/>
        <c:crosses val="autoZero"/>
        <c:auto val="1"/>
        <c:lblOffset val="100"/>
        <c:baseTimeUnit val="years"/>
      </c:dateAx>
      <c:valAx>
        <c:axId val="367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1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73248"/>
        <c:axId val="3673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73248"/>
        <c:axId val="3673640"/>
      </c:lineChart>
      <c:dateAx>
        <c:axId val="3673248"/>
        <c:scaling>
          <c:orientation val="minMax"/>
        </c:scaling>
        <c:delete val="1"/>
        <c:axPos val="b"/>
        <c:numFmt formatCode="ge" sourceLinked="1"/>
        <c:majorTickMark val="none"/>
        <c:minorTickMark val="none"/>
        <c:tickLblPos val="none"/>
        <c:crossAx val="3673640"/>
        <c:crosses val="autoZero"/>
        <c:auto val="1"/>
        <c:lblOffset val="100"/>
        <c:baseTimeUnit val="years"/>
      </c:dateAx>
      <c:valAx>
        <c:axId val="367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948904"/>
        <c:axId val="15994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948904"/>
        <c:axId val="159949296"/>
      </c:lineChart>
      <c:dateAx>
        <c:axId val="159948904"/>
        <c:scaling>
          <c:orientation val="minMax"/>
        </c:scaling>
        <c:delete val="1"/>
        <c:axPos val="b"/>
        <c:numFmt formatCode="ge" sourceLinked="1"/>
        <c:majorTickMark val="none"/>
        <c:minorTickMark val="none"/>
        <c:tickLblPos val="none"/>
        <c:crossAx val="159949296"/>
        <c:crosses val="autoZero"/>
        <c:auto val="1"/>
        <c:lblOffset val="100"/>
        <c:baseTimeUnit val="years"/>
      </c:dateAx>
      <c:valAx>
        <c:axId val="15994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4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520144"/>
        <c:axId val="16052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520144"/>
        <c:axId val="160520536"/>
      </c:lineChart>
      <c:dateAx>
        <c:axId val="160520144"/>
        <c:scaling>
          <c:orientation val="minMax"/>
        </c:scaling>
        <c:delete val="1"/>
        <c:axPos val="b"/>
        <c:numFmt formatCode="ge" sourceLinked="1"/>
        <c:majorTickMark val="none"/>
        <c:minorTickMark val="none"/>
        <c:tickLblPos val="none"/>
        <c:crossAx val="160520536"/>
        <c:crosses val="autoZero"/>
        <c:auto val="1"/>
        <c:lblOffset val="100"/>
        <c:baseTimeUnit val="years"/>
      </c:dateAx>
      <c:valAx>
        <c:axId val="16052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2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514032"/>
        <c:axId val="160514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514032"/>
        <c:axId val="160514424"/>
      </c:lineChart>
      <c:dateAx>
        <c:axId val="160514032"/>
        <c:scaling>
          <c:orientation val="minMax"/>
        </c:scaling>
        <c:delete val="1"/>
        <c:axPos val="b"/>
        <c:numFmt formatCode="ge" sourceLinked="1"/>
        <c:majorTickMark val="none"/>
        <c:minorTickMark val="none"/>
        <c:tickLblPos val="none"/>
        <c:crossAx val="160514424"/>
        <c:crosses val="autoZero"/>
        <c:auto val="1"/>
        <c:lblOffset val="100"/>
        <c:baseTimeUnit val="years"/>
      </c:dateAx>
      <c:valAx>
        <c:axId val="16051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1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426.85</c:v>
                </c:pt>
                <c:pt idx="1">
                  <c:v>402.54</c:v>
                </c:pt>
                <c:pt idx="2">
                  <c:v>391.41</c:v>
                </c:pt>
                <c:pt idx="3">
                  <c:v>358.35</c:v>
                </c:pt>
                <c:pt idx="4">
                  <c:v>352.48</c:v>
                </c:pt>
              </c:numCache>
            </c:numRef>
          </c:val>
        </c:ser>
        <c:dLbls>
          <c:showLegendKey val="0"/>
          <c:showVal val="0"/>
          <c:showCatName val="0"/>
          <c:showSerName val="0"/>
          <c:showPercent val="0"/>
          <c:showBubbleSize val="0"/>
        </c:dLbls>
        <c:gapWidth val="150"/>
        <c:axId val="160515600"/>
        <c:axId val="16053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1285.3599999999999</c:v>
                </c:pt>
                <c:pt idx="4">
                  <c:v>1246.73</c:v>
                </c:pt>
              </c:numCache>
            </c:numRef>
          </c:val>
          <c:smooth val="0"/>
        </c:ser>
        <c:dLbls>
          <c:showLegendKey val="0"/>
          <c:showVal val="0"/>
          <c:showCatName val="0"/>
          <c:showSerName val="0"/>
          <c:showPercent val="0"/>
          <c:showBubbleSize val="0"/>
        </c:dLbls>
        <c:marker val="1"/>
        <c:smooth val="0"/>
        <c:axId val="160515600"/>
        <c:axId val="160530384"/>
      </c:lineChart>
      <c:dateAx>
        <c:axId val="160515600"/>
        <c:scaling>
          <c:orientation val="minMax"/>
        </c:scaling>
        <c:delete val="1"/>
        <c:axPos val="b"/>
        <c:numFmt formatCode="ge" sourceLinked="1"/>
        <c:majorTickMark val="none"/>
        <c:minorTickMark val="none"/>
        <c:tickLblPos val="none"/>
        <c:crossAx val="160530384"/>
        <c:crosses val="autoZero"/>
        <c:auto val="1"/>
        <c:lblOffset val="100"/>
        <c:baseTimeUnit val="years"/>
      </c:dateAx>
      <c:valAx>
        <c:axId val="16053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1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75.25</c:v>
                </c:pt>
                <c:pt idx="1">
                  <c:v>75.95</c:v>
                </c:pt>
                <c:pt idx="2">
                  <c:v>73.209999999999994</c:v>
                </c:pt>
                <c:pt idx="3">
                  <c:v>72.569999999999993</c:v>
                </c:pt>
                <c:pt idx="4">
                  <c:v>73.95</c:v>
                </c:pt>
              </c:numCache>
            </c:numRef>
          </c:val>
        </c:ser>
        <c:dLbls>
          <c:showLegendKey val="0"/>
          <c:showVal val="0"/>
          <c:showCatName val="0"/>
          <c:showSerName val="0"/>
          <c:showPercent val="0"/>
          <c:showBubbleSize val="0"/>
        </c:dLbls>
        <c:gapWidth val="150"/>
        <c:axId val="160175448"/>
        <c:axId val="16017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54.45</c:v>
                </c:pt>
                <c:pt idx="4">
                  <c:v>54.33</c:v>
                </c:pt>
              </c:numCache>
            </c:numRef>
          </c:val>
          <c:smooth val="0"/>
        </c:ser>
        <c:dLbls>
          <c:showLegendKey val="0"/>
          <c:showVal val="0"/>
          <c:showCatName val="0"/>
          <c:showSerName val="0"/>
          <c:showPercent val="0"/>
          <c:showBubbleSize val="0"/>
        </c:dLbls>
        <c:marker val="1"/>
        <c:smooth val="0"/>
        <c:axId val="160175448"/>
        <c:axId val="160175056"/>
      </c:lineChart>
      <c:dateAx>
        <c:axId val="160175448"/>
        <c:scaling>
          <c:orientation val="minMax"/>
        </c:scaling>
        <c:delete val="1"/>
        <c:axPos val="b"/>
        <c:numFmt formatCode="ge" sourceLinked="1"/>
        <c:majorTickMark val="none"/>
        <c:minorTickMark val="none"/>
        <c:tickLblPos val="none"/>
        <c:crossAx val="160175056"/>
        <c:crosses val="autoZero"/>
        <c:auto val="1"/>
        <c:lblOffset val="100"/>
        <c:baseTimeUnit val="years"/>
      </c:dateAx>
      <c:valAx>
        <c:axId val="16017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7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104.72</c:v>
                </c:pt>
                <c:pt idx="1">
                  <c:v>103.29</c:v>
                </c:pt>
                <c:pt idx="2">
                  <c:v>108.06</c:v>
                </c:pt>
                <c:pt idx="3">
                  <c:v>112.74</c:v>
                </c:pt>
                <c:pt idx="4">
                  <c:v>112.64</c:v>
                </c:pt>
              </c:numCache>
            </c:numRef>
          </c:val>
        </c:ser>
        <c:dLbls>
          <c:showLegendKey val="0"/>
          <c:showVal val="0"/>
          <c:showCatName val="0"/>
          <c:showSerName val="0"/>
          <c:showPercent val="0"/>
          <c:showBubbleSize val="0"/>
        </c:dLbls>
        <c:gapWidth val="150"/>
        <c:axId val="160521712"/>
        <c:axId val="16053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332.75</c:v>
                </c:pt>
                <c:pt idx="4">
                  <c:v>341.05</c:v>
                </c:pt>
              </c:numCache>
            </c:numRef>
          </c:val>
          <c:smooth val="0"/>
        </c:ser>
        <c:dLbls>
          <c:showLegendKey val="0"/>
          <c:showVal val="0"/>
          <c:showCatName val="0"/>
          <c:showSerName val="0"/>
          <c:showPercent val="0"/>
          <c:showBubbleSize val="0"/>
        </c:dLbls>
        <c:marker val="1"/>
        <c:smooth val="0"/>
        <c:axId val="160521712"/>
        <c:axId val="160531560"/>
      </c:lineChart>
      <c:dateAx>
        <c:axId val="160521712"/>
        <c:scaling>
          <c:orientation val="minMax"/>
        </c:scaling>
        <c:delete val="1"/>
        <c:axPos val="b"/>
        <c:numFmt formatCode="ge" sourceLinked="1"/>
        <c:majorTickMark val="none"/>
        <c:minorTickMark val="none"/>
        <c:tickLblPos val="none"/>
        <c:crossAx val="160531560"/>
        <c:crosses val="autoZero"/>
        <c:auto val="1"/>
        <c:lblOffset val="100"/>
        <c:baseTimeUnit val="years"/>
      </c:dateAx>
      <c:valAx>
        <c:axId val="16053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2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沼田市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D1</v>
      </c>
      <c r="AA8" s="52"/>
      <c r="AB8" s="52"/>
      <c r="AC8" s="52"/>
      <c r="AD8" s="52"/>
      <c r="AE8" s="52"/>
      <c r="AF8" s="52"/>
      <c r="AG8" s="53"/>
      <c r="AH8" s="3"/>
      <c r="AI8" s="54">
        <f>データ!Q6</f>
        <v>50335</v>
      </c>
      <c r="AJ8" s="55"/>
      <c r="AK8" s="55"/>
      <c r="AL8" s="55"/>
      <c r="AM8" s="55"/>
      <c r="AN8" s="55"/>
      <c r="AO8" s="55"/>
      <c r="AP8" s="56"/>
      <c r="AQ8" s="46">
        <f>データ!R6</f>
        <v>443.46</v>
      </c>
      <c r="AR8" s="46"/>
      <c r="AS8" s="46"/>
      <c r="AT8" s="46"/>
      <c r="AU8" s="46"/>
      <c r="AV8" s="46"/>
      <c r="AW8" s="46"/>
      <c r="AX8" s="46"/>
      <c r="AY8" s="46">
        <f>データ!S6</f>
        <v>113.51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43.93</v>
      </c>
      <c r="S10" s="46"/>
      <c r="T10" s="46"/>
      <c r="U10" s="46"/>
      <c r="V10" s="46"/>
      <c r="W10" s="46"/>
      <c r="X10" s="46"/>
      <c r="Y10" s="46"/>
      <c r="Z10" s="80">
        <f>データ!P6</f>
        <v>1447</v>
      </c>
      <c r="AA10" s="80"/>
      <c r="AB10" s="80"/>
      <c r="AC10" s="80"/>
      <c r="AD10" s="80"/>
      <c r="AE10" s="80"/>
      <c r="AF10" s="80"/>
      <c r="AG10" s="80"/>
      <c r="AH10" s="2"/>
      <c r="AI10" s="80">
        <f>データ!T6</f>
        <v>22025</v>
      </c>
      <c r="AJ10" s="80"/>
      <c r="AK10" s="80"/>
      <c r="AL10" s="80"/>
      <c r="AM10" s="80"/>
      <c r="AN10" s="80"/>
      <c r="AO10" s="80"/>
      <c r="AP10" s="80"/>
      <c r="AQ10" s="46">
        <f>データ!U6</f>
        <v>178.3</v>
      </c>
      <c r="AR10" s="46"/>
      <c r="AS10" s="46"/>
      <c r="AT10" s="46"/>
      <c r="AU10" s="46"/>
      <c r="AV10" s="46"/>
      <c r="AW10" s="46"/>
      <c r="AX10" s="46"/>
      <c r="AY10" s="46">
        <f>データ!V6</f>
        <v>123.53</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102067</v>
      </c>
      <c r="D6" s="31">
        <f t="shared" si="3"/>
        <v>47</v>
      </c>
      <c r="E6" s="31">
        <f t="shared" si="3"/>
        <v>1</v>
      </c>
      <c r="F6" s="31">
        <f t="shared" si="3"/>
        <v>0</v>
      </c>
      <c r="G6" s="31">
        <f t="shared" si="3"/>
        <v>0</v>
      </c>
      <c r="H6" s="31" t="str">
        <f t="shared" si="3"/>
        <v>群馬県　沼田市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43.93</v>
      </c>
      <c r="P6" s="32">
        <f t="shared" si="3"/>
        <v>1447</v>
      </c>
      <c r="Q6" s="32">
        <f t="shared" si="3"/>
        <v>50335</v>
      </c>
      <c r="R6" s="32">
        <f t="shared" si="3"/>
        <v>443.46</v>
      </c>
      <c r="S6" s="32">
        <f t="shared" si="3"/>
        <v>113.51</v>
      </c>
      <c r="T6" s="32">
        <f t="shared" si="3"/>
        <v>22025</v>
      </c>
      <c r="U6" s="32">
        <f t="shared" si="3"/>
        <v>178.3</v>
      </c>
      <c r="V6" s="32">
        <f t="shared" si="3"/>
        <v>123.53</v>
      </c>
      <c r="W6" s="33">
        <f>IF(W7="",NA(),W7)</f>
        <v>87.63</v>
      </c>
      <c r="X6" s="33">
        <f t="shared" ref="X6:AF6" si="4">IF(X7="",NA(),X7)</f>
        <v>89.37</v>
      </c>
      <c r="Y6" s="33">
        <f t="shared" si="4"/>
        <v>86.06</v>
      </c>
      <c r="Z6" s="33">
        <f t="shared" si="4"/>
        <v>83.98</v>
      </c>
      <c r="AA6" s="33">
        <f t="shared" si="4"/>
        <v>86.27</v>
      </c>
      <c r="AB6" s="33">
        <f t="shared" si="4"/>
        <v>76.64</v>
      </c>
      <c r="AC6" s="33">
        <f t="shared" si="4"/>
        <v>75.91</v>
      </c>
      <c r="AD6" s="33">
        <f t="shared" si="4"/>
        <v>77.19</v>
      </c>
      <c r="AE6" s="33">
        <f t="shared" si="4"/>
        <v>77.48</v>
      </c>
      <c r="AF6" s="33">
        <f t="shared" si="4"/>
        <v>76.02</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426.85</v>
      </c>
      <c r="BE6" s="33">
        <f t="shared" ref="BE6:BM6" si="7">IF(BE7="",NA(),BE7)</f>
        <v>402.54</v>
      </c>
      <c r="BF6" s="33">
        <f t="shared" si="7"/>
        <v>391.41</v>
      </c>
      <c r="BG6" s="33">
        <f t="shared" si="7"/>
        <v>358.35</v>
      </c>
      <c r="BH6" s="33">
        <f t="shared" si="7"/>
        <v>352.48</v>
      </c>
      <c r="BI6" s="33">
        <f t="shared" si="7"/>
        <v>1355.28</v>
      </c>
      <c r="BJ6" s="33">
        <f t="shared" si="7"/>
        <v>1321.78</v>
      </c>
      <c r="BK6" s="33">
        <f t="shared" si="7"/>
        <v>1326.51</v>
      </c>
      <c r="BL6" s="33">
        <f t="shared" si="7"/>
        <v>1285.3599999999999</v>
      </c>
      <c r="BM6" s="33">
        <f t="shared" si="7"/>
        <v>1246.73</v>
      </c>
      <c r="BN6" s="32" t="str">
        <f>IF(BN7="","",IF(BN7="-","【-】","【"&amp;SUBSTITUTE(TEXT(BN7,"#,##0.00"),"-","△")&amp;"】"))</f>
        <v>【1,242.90】</v>
      </c>
      <c r="BO6" s="33">
        <f>IF(BO7="",NA(),BO7)</f>
        <v>75.25</v>
      </c>
      <c r="BP6" s="33">
        <f t="shared" ref="BP6:BX6" si="8">IF(BP7="",NA(),BP7)</f>
        <v>75.95</v>
      </c>
      <c r="BQ6" s="33">
        <f t="shared" si="8"/>
        <v>73.209999999999994</v>
      </c>
      <c r="BR6" s="33">
        <f t="shared" si="8"/>
        <v>72.569999999999993</v>
      </c>
      <c r="BS6" s="33">
        <f t="shared" si="8"/>
        <v>73.95</v>
      </c>
      <c r="BT6" s="33">
        <f t="shared" si="8"/>
        <v>54.56</v>
      </c>
      <c r="BU6" s="33">
        <f t="shared" si="8"/>
        <v>54.57</v>
      </c>
      <c r="BV6" s="33">
        <f t="shared" si="8"/>
        <v>54.4</v>
      </c>
      <c r="BW6" s="33">
        <f t="shared" si="8"/>
        <v>54.45</v>
      </c>
      <c r="BX6" s="33">
        <f t="shared" si="8"/>
        <v>54.33</v>
      </c>
      <c r="BY6" s="32" t="str">
        <f>IF(BY7="","",IF(BY7="-","【-】","【"&amp;SUBSTITUTE(TEXT(BY7,"#,##0.00"),"-","△")&amp;"】"))</f>
        <v>【33.35】</v>
      </c>
      <c r="BZ6" s="33">
        <f>IF(BZ7="",NA(),BZ7)</f>
        <v>104.72</v>
      </c>
      <c r="CA6" s="33">
        <f t="shared" ref="CA6:CI6" si="9">IF(CA7="",NA(),CA7)</f>
        <v>103.29</v>
      </c>
      <c r="CB6" s="33">
        <f t="shared" si="9"/>
        <v>108.06</v>
      </c>
      <c r="CC6" s="33">
        <f t="shared" si="9"/>
        <v>112.74</v>
      </c>
      <c r="CD6" s="33">
        <f t="shared" si="9"/>
        <v>112.64</v>
      </c>
      <c r="CE6" s="33">
        <f t="shared" si="9"/>
        <v>314.44</v>
      </c>
      <c r="CF6" s="33">
        <f t="shared" si="9"/>
        <v>318.02999999999997</v>
      </c>
      <c r="CG6" s="33">
        <f t="shared" si="9"/>
        <v>325.14</v>
      </c>
      <c r="CH6" s="33">
        <f t="shared" si="9"/>
        <v>332.75</v>
      </c>
      <c r="CI6" s="33">
        <f t="shared" si="9"/>
        <v>341.05</v>
      </c>
      <c r="CJ6" s="32" t="str">
        <f>IF(CJ7="","",IF(CJ7="-","【-】","【"&amp;SUBSTITUTE(TEXT(CJ7,"#,##0.00"),"-","△")&amp;"】"))</f>
        <v>【524.69】</v>
      </c>
      <c r="CK6" s="33">
        <f>IF(CK7="",NA(),CK7)</f>
        <v>77.89</v>
      </c>
      <c r="CL6" s="33">
        <f t="shared" ref="CL6:CT6" si="10">IF(CL7="",NA(),CL7)</f>
        <v>78.44</v>
      </c>
      <c r="CM6" s="33">
        <f t="shared" si="10"/>
        <v>75.25</v>
      </c>
      <c r="CN6" s="33">
        <f t="shared" si="10"/>
        <v>74.17</v>
      </c>
      <c r="CO6" s="33">
        <f t="shared" si="10"/>
        <v>74.489999999999995</v>
      </c>
      <c r="CP6" s="33">
        <f t="shared" si="10"/>
        <v>64.3</v>
      </c>
      <c r="CQ6" s="33">
        <f t="shared" si="10"/>
        <v>63.99</v>
      </c>
      <c r="CR6" s="33">
        <f t="shared" si="10"/>
        <v>62.01</v>
      </c>
      <c r="CS6" s="33">
        <f t="shared" si="10"/>
        <v>60.68</v>
      </c>
      <c r="CT6" s="33">
        <f t="shared" si="10"/>
        <v>59.87</v>
      </c>
      <c r="CU6" s="32" t="str">
        <f>IF(CU7="","",IF(CU7="-","【-】","【"&amp;SUBSTITUTE(TEXT(CU7,"#,##0.00"),"-","△")&amp;"】"))</f>
        <v>【57.58】</v>
      </c>
      <c r="CV6" s="33">
        <f>IF(CV7="",NA(),CV7)</f>
        <v>92.17</v>
      </c>
      <c r="CW6" s="33">
        <f t="shared" ref="CW6:DE6" si="11">IF(CW7="",NA(),CW7)</f>
        <v>92.22</v>
      </c>
      <c r="CX6" s="33">
        <f t="shared" si="11"/>
        <v>91.58</v>
      </c>
      <c r="CY6" s="33">
        <f t="shared" si="11"/>
        <v>92.24</v>
      </c>
      <c r="CZ6" s="33">
        <f t="shared" si="11"/>
        <v>90.03</v>
      </c>
      <c r="DA6" s="33">
        <f t="shared" si="11"/>
        <v>76.38</v>
      </c>
      <c r="DB6" s="33">
        <f t="shared" si="11"/>
        <v>76.260000000000005</v>
      </c>
      <c r="DC6" s="33">
        <f t="shared" si="11"/>
        <v>75.8</v>
      </c>
      <c r="DD6" s="33">
        <f t="shared" si="11"/>
        <v>75.760000000000005</v>
      </c>
      <c r="DE6" s="33">
        <f t="shared" si="11"/>
        <v>75.48</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0.57999999999999996</v>
      </c>
      <c r="ED6" s="33">
        <f t="shared" ref="ED6:EL6" si="14">IF(ED7="",NA(),ED7)</f>
        <v>0.2</v>
      </c>
      <c r="EE6" s="33">
        <f t="shared" si="14"/>
        <v>0.36</v>
      </c>
      <c r="EF6" s="33">
        <f t="shared" si="14"/>
        <v>0.08</v>
      </c>
      <c r="EG6" s="33">
        <f t="shared" si="14"/>
        <v>0.01</v>
      </c>
      <c r="EH6" s="33">
        <f t="shared" si="14"/>
        <v>0.62</v>
      </c>
      <c r="EI6" s="33">
        <f t="shared" si="14"/>
        <v>0.59</v>
      </c>
      <c r="EJ6" s="33">
        <f t="shared" si="14"/>
        <v>0.64</v>
      </c>
      <c r="EK6" s="33">
        <f t="shared" si="14"/>
        <v>0.55000000000000004</v>
      </c>
      <c r="EL6" s="33">
        <f t="shared" si="14"/>
        <v>0.54</v>
      </c>
      <c r="EM6" s="32" t="str">
        <f>IF(EM7="","",IF(EM7="-","【-】","【"&amp;SUBSTITUTE(TEXT(EM7,"#,##0.00"),"-","△")&amp;"】"))</f>
        <v>【0.71】</v>
      </c>
    </row>
    <row r="7" spans="1:143" s="34" customFormat="1">
      <c r="A7" s="26"/>
      <c r="B7" s="35">
        <v>2015</v>
      </c>
      <c r="C7" s="35">
        <v>102067</v>
      </c>
      <c r="D7" s="35">
        <v>47</v>
      </c>
      <c r="E7" s="35">
        <v>1</v>
      </c>
      <c r="F7" s="35">
        <v>0</v>
      </c>
      <c r="G7" s="35">
        <v>0</v>
      </c>
      <c r="H7" s="35" t="s">
        <v>93</v>
      </c>
      <c r="I7" s="35" t="s">
        <v>94</v>
      </c>
      <c r="J7" s="35" t="s">
        <v>95</v>
      </c>
      <c r="K7" s="35" t="s">
        <v>96</v>
      </c>
      <c r="L7" s="35" t="s">
        <v>97</v>
      </c>
      <c r="M7" s="36" t="s">
        <v>98</v>
      </c>
      <c r="N7" s="36" t="s">
        <v>99</v>
      </c>
      <c r="O7" s="36">
        <v>43.93</v>
      </c>
      <c r="P7" s="36">
        <v>1447</v>
      </c>
      <c r="Q7" s="36">
        <v>50335</v>
      </c>
      <c r="R7" s="36">
        <v>443.46</v>
      </c>
      <c r="S7" s="36">
        <v>113.51</v>
      </c>
      <c r="T7" s="36">
        <v>22025</v>
      </c>
      <c r="U7" s="36">
        <v>178.3</v>
      </c>
      <c r="V7" s="36">
        <v>123.53</v>
      </c>
      <c r="W7" s="36">
        <v>87.63</v>
      </c>
      <c r="X7" s="36">
        <v>89.37</v>
      </c>
      <c r="Y7" s="36">
        <v>86.06</v>
      </c>
      <c r="Z7" s="36">
        <v>83.98</v>
      </c>
      <c r="AA7" s="36">
        <v>86.27</v>
      </c>
      <c r="AB7" s="36">
        <v>76.64</v>
      </c>
      <c r="AC7" s="36">
        <v>75.91</v>
      </c>
      <c r="AD7" s="36">
        <v>77.19</v>
      </c>
      <c r="AE7" s="36">
        <v>77.48</v>
      </c>
      <c r="AF7" s="36">
        <v>76.02</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426.85</v>
      </c>
      <c r="BE7" s="36">
        <v>402.54</v>
      </c>
      <c r="BF7" s="36">
        <v>391.41</v>
      </c>
      <c r="BG7" s="36">
        <v>358.35</v>
      </c>
      <c r="BH7" s="36">
        <v>352.48</v>
      </c>
      <c r="BI7" s="36">
        <v>1355.28</v>
      </c>
      <c r="BJ7" s="36">
        <v>1321.78</v>
      </c>
      <c r="BK7" s="36">
        <v>1326.51</v>
      </c>
      <c r="BL7" s="36">
        <v>1285.3599999999999</v>
      </c>
      <c r="BM7" s="36">
        <v>1246.73</v>
      </c>
      <c r="BN7" s="36">
        <v>1242.9000000000001</v>
      </c>
      <c r="BO7" s="36">
        <v>75.25</v>
      </c>
      <c r="BP7" s="36">
        <v>75.95</v>
      </c>
      <c r="BQ7" s="36">
        <v>73.209999999999994</v>
      </c>
      <c r="BR7" s="36">
        <v>72.569999999999993</v>
      </c>
      <c r="BS7" s="36">
        <v>73.95</v>
      </c>
      <c r="BT7" s="36">
        <v>54.56</v>
      </c>
      <c r="BU7" s="36">
        <v>54.57</v>
      </c>
      <c r="BV7" s="36">
        <v>54.4</v>
      </c>
      <c r="BW7" s="36">
        <v>54.45</v>
      </c>
      <c r="BX7" s="36">
        <v>54.33</v>
      </c>
      <c r="BY7" s="36">
        <v>33.35</v>
      </c>
      <c r="BZ7" s="36">
        <v>104.72</v>
      </c>
      <c r="CA7" s="36">
        <v>103.29</v>
      </c>
      <c r="CB7" s="36">
        <v>108.06</v>
      </c>
      <c r="CC7" s="36">
        <v>112.74</v>
      </c>
      <c r="CD7" s="36">
        <v>112.64</v>
      </c>
      <c r="CE7" s="36">
        <v>314.44</v>
      </c>
      <c r="CF7" s="36">
        <v>318.02999999999997</v>
      </c>
      <c r="CG7" s="36">
        <v>325.14</v>
      </c>
      <c r="CH7" s="36">
        <v>332.75</v>
      </c>
      <c r="CI7" s="36">
        <v>341.05</v>
      </c>
      <c r="CJ7" s="36">
        <v>524.69000000000005</v>
      </c>
      <c r="CK7" s="36">
        <v>77.89</v>
      </c>
      <c r="CL7" s="36">
        <v>78.44</v>
      </c>
      <c r="CM7" s="36">
        <v>75.25</v>
      </c>
      <c r="CN7" s="36">
        <v>74.17</v>
      </c>
      <c r="CO7" s="36">
        <v>74.489999999999995</v>
      </c>
      <c r="CP7" s="36">
        <v>64.3</v>
      </c>
      <c r="CQ7" s="36">
        <v>63.99</v>
      </c>
      <c r="CR7" s="36">
        <v>62.01</v>
      </c>
      <c r="CS7" s="36">
        <v>60.68</v>
      </c>
      <c r="CT7" s="36">
        <v>59.87</v>
      </c>
      <c r="CU7" s="36">
        <v>57.58</v>
      </c>
      <c r="CV7" s="36">
        <v>92.17</v>
      </c>
      <c r="CW7" s="36">
        <v>92.22</v>
      </c>
      <c r="CX7" s="36">
        <v>91.58</v>
      </c>
      <c r="CY7" s="36">
        <v>92.24</v>
      </c>
      <c r="CZ7" s="36">
        <v>90.03</v>
      </c>
      <c r="DA7" s="36">
        <v>76.38</v>
      </c>
      <c r="DB7" s="36">
        <v>76.260000000000005</v>
      </c>
      <c r="DC7" s="36">
        <v>75.8</v>
      </c>
      <c r="DD7" s="36">
        <v>75.760000000000005</v>
      </c>
      <c r="DE7" s="36">
        <v>75.48</v>
      </c>
      <c r="DF7" s="36">
        <v>75.27</v>
      </c>
      <c r="DG7" s="36"/>
      <c r="DH7" s="36"/>
      <c r="DI7" s="36"/>
      <c r="DJ7" s="36"/>
      <c r="DK7" s="36"/>
      <c r="DL7" s="36"/>
      <c r="DM7" s="36"/>
      <c r="DN7" s="36"/>
      <c r="DO7" s="36"/>
      <c r="DP7" s="36"/>
      <c r="DQ7" s="36"/>
      <c r="DR7" s="36"/>
      <c r="DS7" s="36"/>
      <c r="DT7" s="36"/>
      <c r="DU7" s="36"/>
      <c r="DV7" s="36"/>
      <c r="DW7" s="36"/>
      <c r="DX7" s="36"/>
      <c r="DY7" s="36"/>
      <c r="DZ7" s="36"/>
      <c r="EA7" s="36"/>
      <c r="EB7" s="36"/>
      <c r="EC7" s="36">
        <v>0.57999999999999996</v>
      </c>
      <c r="ED7" s="36">
        <v>0.2</v>
      </c>
      <c r="EE7" s="36">
        <v>0.36</v>
      </c>
      <c r="EF7" s="36">
        <v>0.08</v>
      </c>
      <c r="EG7" s="36">
        <v>0.01</v>
      </c>
      <c r="EH7" s="36">
        <v>0.62</v>
      </c>
      <c r="EI7" s="36">
        <v>0.59</v>
      </c>
      <c r="EJ7" s="36">
        <v>0.64</v>
      </c>
      <c r="EK7" s="36">
        <v>0.55000000000000004</v>
      </c>
      <c r="EL7" s="36">
        <v>0.54</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2017-02-07T02:28:02Z</cp:lastPrinted>
  <dcterms:created xsi:type="dcterms:W3CDTF">2016-12-02T02:16:47Z</dcterms:created>
  <dcterms:modified xsi:type="dcterms:W3CDTF">2017-02-15T05:32:48Z</dcterms:modified>
</cp:coreProperties>
</file>