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8(H27調査)\16_経営比較分析表\100_市町村回答\03_●桐生市\経営分析票\"/>
    </mc:Choice>
  </mc:AlternateContent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Q10" i="4" s="1"/>
  <c r="T6" i="5"/>
  <c r="AI10" i="4" s="1"/>
  <c r="S6" i="5"/>
  <c r="AY8" i="4" s="1"/>
  <c r="R6" i="5"/>
  <c r="Q6" i="5"/>
  <c r="AI8" i="4" s="1"/>
  <c r="P6" i="5"/>
  <c r="O6" i="5"/>
  <c r="N6" i="5"/>
  <c r="M6" i="5"/>
  <c r="L6" i="5"/>
  <c r="Z8" i="4" s="1"/>
  <c r="K6" i="5"/>
  <c r="R8" i="4" s="1"/>
  <c r="J6" i="5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Z10" i="4"/>
  <c r="R10" i="4"/>
  <c r="J10" i="4"/>
  <c r="B10" i="4"/>
  <c r="AQ8" i="4"/>
  <c r="J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<sst xmlns="http://schemas.openxmlformats.org/spreadsheetml/2006/main" count="218" uniqueCount="108">
  <si>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</si>
  <si>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</si>
  <si>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</si>
  <si>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</si>
  <si>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</si>
  <si>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</si>
  <si>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</si>
  <si>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</si>
  <si>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</si>
  <si>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</si>
  <si>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</si>
  <si>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</si>
  <si>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</si>
  <si>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</si>
  <si>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</si>
  <si>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</si>
  <si>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</si>
  <si>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</si>
  <si>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</si>
  <si>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</si>
  <si>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</si>
  <si>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</si>
  <si>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</si>
  <si>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</si>
  <si>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</si>
  <si>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</si>
  <si>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</si>
  <si>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</si>
  <si>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</si>
  <si>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</si>
  <si>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</si>
  <si>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</si>
  <si>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</si>
  <si>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</si>
  <si>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</si>
  <si>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</si>
  <si>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</si>
  <si>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</si>
  <si>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</si>
  <si>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</si>
  <si>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</si>
  <si>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</si>
  <si>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</si>
  <si>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</si>
  <si>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</si>
  <si>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</si>
  <si>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</si>
  <si>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</si>
  <si>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</si>
  <si>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</si>
  <si>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</si>
  <si>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</si>
  <si>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</si>
  <si>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</si>
  <si>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</si>
  <si>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</si>
  <si>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</si>
  <si>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</si>
  <si>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</si>
  <si>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</si>
  <si>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</si>
  <si>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</si>
  <si>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</si>
  <si>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</si>
  <si>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</si>
  <si>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</si>
  <si>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</si>
  <si>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</si>
  <si>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</si>
  <si>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</si>
  <si>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</si>
  <si>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</si>
  <si>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</si>
  <si>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</si>
  <si>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</si>
  <si>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</si>
  <si>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</si>
  <si>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</si>
  <si>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</si>
  <si>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</si>
  <si>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</si>
  <si>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</si>
  <si>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</si>
  <si>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</si>
  <si>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</si>
  <si>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</si>
  <si>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</si>
  <si>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</si>
  <si>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</si>
  <si>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</si>
  <si>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</si>
  <si>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</si>
  <si>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</si>
  <si>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桐生市</t>
  </si>
  <si>
    <t>法非適用</t>
  </si>
  <si>
    <t>水道事業</t>
  </si>
  <si>
    <t>簡易水道事業</t>
  </si>
  <si>
    <t>D4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</si>
  <si>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</si>
  <si>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</si>
  <si>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</si>
  <si>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</si>
  <si>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</si>
  <si>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</si>
  <si>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</si>
  <si>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【管路更新率】
・更新率の低い年度もあるが、概ね管路更新については計画通り実施している。</t>
    <rPh sb="1" eb="3">
      <t>カンロ</t>
    </rPh>
    <rPh sb="3" eb="5">
      <t>コウシン</t>
    </rPh>
    <rPh sb="5" eb="6">
      <t>リツ</t>
    </rPh>
    <rPh sb="9" eb="11">
      <t>コウシン</t>
    </rPh>
    <rPh sb="11" eb="12">
      <t>リツ</t>
    </rPh>
    <rPh sb="13" eb="14">
      <t>ヒク</t>
    </rPh>
    <rPh sb="15" eb="17">
      <t>ネンド</t>
    </rPh>
    <rPh sb="22" eb="23">
      <t>オオム</t>
    </rPh>
    <rPh sb="24" eb="26">
      <t>カンロ</t>
    </rPh>
    <rPh sb="26" eb="28">
      <t>コウシン</t>
    </rPh>
    <rPh sb="33" eb="35">
      <t>ケイカク</t>
    </rPh>
    <rPh sb="35" eb="36">
      <t>ドオ</t>
    </rPh>
    <rPh sb="37" eb="39">
      <t>ジッシ</t>
    </rPh>
    <phoneticPr fontId="4"/>
  </si>
  <si>
    <t>【収益的収支比率】
・類似団体と比較し良い傾向にある。
【企業債残高対給水収益比率】
・近年は類似団体と比較し良い傾向を維持していたが、H27年度は上水道事業との統合に伴う整備工事のため、大幅な増加となった。
【料金回収率】
・類似団体と比較し良い傾向にある。
【給水原価】
・類似団体と比較し良い傾向にあるが、年々増加する傾向が認められる。
【施設利用率】
・類似団体と比較し高い傾向にあったが、近年の給水人口の減少により利用率の減少が認められる。
【有収率】
・類似団体と比較し悪い傾向にあったが、H25の管路更新により、同程度となった。
以上より、全体的に類似団体と比較し、健全な傾向であると考えられる。なお、当事業はH27年度で廃止し、上水道事業に統合した。</t>
    <rPh sb="1" eb="4">
      <t>シュウエキテキ</t>
    </rPh>
    <rPh sb="4" eb="6">
      <t>シュウシ</t>
    </rPh>
    <rPh sb="6" eb="8">
      <t>ヒリツ</t>
    </rPh>
    <rPh sb="11" eb="13">
      <t>ルイジ</t>
    </rPh>
    <rPh sb="13" eb="15">
      <t>ダンタイ</t>
    </rPh>
    <rPh sb="16" eb="18">
      <t>ヒカク</t>
    </rPh>
    <rPh sb="19" eb="20">
      <t>ヨ</t>
    </rPh>
    <rPh sb="21" eb="23">
      <t>ケイコウ</t>
    </rPh>
    <rPh sb="30" eb="32">
      <t>キギョウ</t>
    </rPh>
    <rPh sb="32" eb="33">
      <t>サイ</t>
    </rPh>
    <rPh sb="33" eb="35">
      <t>ザンダカ</t>
    </rPh>
    <rPh sb="35" eb="36">
      <t>タイ</t>
    </rPh>
    <rPh sb="36" eb="38">
      <t>キュウスイ</t>
    </rPh>
    <rPh sb="38" eb="40">
      <t>シュウエキ</t>
    </rPh>
    <rPh sb="40" eb="42">
      <t>ヒリツ</t>
    </rPh>
    <rPh sb="45" eb="47">
      <t>キンネン</t>
    </rPh>
    <rPh sb="48" eb="50">
      <t>ルイジ</t>
    </rPh>
    <rPh sb="50" eb="52">
      <t>ダンタイ</t>
    </rPh>
    <rPh sb="53" eb="55">
      <t>ヒカク</t>
    </rPh>
    <rPh sb="56" eb="57">
      <t>ヨ</t>
    </rPh>
    <rPh sb="58" eb="60">
      <t>ケイコウ</t>
    </rPh>
    <rPh sb="61" eb="63">
      <t>イジ</t>
    </rPh>
    <rPh sb="72" eb="74">
      <t>ネンド</t>
    </rPh>
    <rPh sb="75" eb="78">
      <t>ジョウスイドウ</t>
    </rPh>
    <rPh sb="78" eb="80">
      <t>ジギョウ</t>
    </rPh>
    <rPh sb="82" eb="84">
      <t>トウゴウ</t>
    </rPh>
    <rPh sb="85" eb="86">
      <t>トモナ</t>
    </rPh>
    <rPh sb="87" eb="89">
      <t>セイビ</t>
    </rPh>
    <rPh sb="89" eb="91">
      <t>コウジ</t>
    </rPh>
    <rPh sb="95" eb="97">
      <t>オオハバ</t>
    </rPh>
    <rPh sb="98" eb="100">
      <t>ゾウカ</t>
    </rPh>
    <rPh sb="108" eb="110">
      <t>リョウキン</t>
    </rPh>
    <rPh sb="110" eb="112">
      <t>カイシュウ</t>
    </rPh>
    <rPh sb="112" eb="113">
      <t>リツ</t>
    </rPh>
    <rPh sb="116" eb="118">
      <t>ルイジ</t>
    </rPh>
    <rPh sb="118" eb="120">
      <t>ダンタイ</t>
    </rPh>
    <rPh sb="121" eb="123">
      <t>ヒカク</t>
    </rPh>
    <rPh sb="124" eb="125">
      <t>ヨ</t>
    </rPh>
    <rPh sb="126" eb="128">
      <t>ケイコウ</t>
    </rPh>
    <rPh sb="135" eb="137">
      <t>キュウスイ</t>
    </rPh>
    <rPh sb="137" eb="139">
      <t>ゲンカ</t>
    </rPh>
    <rPh sb="150" eb="151">
      <t>ヨ</t>
    </rPh>
    <rPh sb="159" eb="161">
      <t>ネンネン</t>
    </rPh>
    <rPh sb="161" eb="163">
      <t>ゾウカ</t>
    </rPh>
    <rPh sb="165" eb="167">
      <t>ケイコウ</t>
    </rPh>
    <rPh sb="168" eb="169">
      <t>ミト</t>
    </rPh>
    <rPh sb="177" eb="179">
      <t>シセツ</t>
    </rPh>
    <rPh sb="179" eb="182">
      <t>リヨウリツ</t>
    </rPh>
    <rPh sb="185" eb="187">
      <t>ルイジ</t>
    </rPh>
    <rPh sb="187" eb="189">
      <t>ダンタイ</t>
    </rPh>
    <rPh sb="190" eb="192">
      <t>ヒカク</t>
    </rPh>
    <rPh sb="193" eb="194">
      <t>タカ</t>
    </rPh>
    <rPh sb="195" eb="197">
      <t>ケイコウ</t>
    </rPh>
    <rPh sb="203" eb="205">
      <t>キンネン</t>
    </rPh>
    <rPh sb="206" eb="208">
      <t>キュウスイ</t>
    </rPh>
    <rPh sb="208" eb="210">
      <t>ジンコウ</t>
    </rPh>
    <rPh sb="211" eb="213">
      <t>ゲンショウ</t>
    </rPh>
    <rPh sb="216" eb="219">
      <t>リヨウリツ</t>
    </rPh>
    <rPh sb="220" eb="222">
      <t>ゲンショウ</t>
    </rPh>
    <rPh sb="223" eb="224">
      <t>ミト</t>
    </rPh>
    <rPh sb="234" eb="235">
      <t>リツ</t>
    </rPh>
    <rPh sb="238" eb="240">
      <t>ルイジ</t>
    </rPh>
    <rPh sb="240" eb="242">
      <t>ダンタイ</t>
    </rPh>
    <rPh sb="243" eb="245">
      <t>ヒカク</t>
    </rPh>
    <rPh sb="246" eb="247">
      <t>ワル</t>
    </rPh>
    <rPh sb="248" eb="250">
      <t>ケイコウ</t>
    </rPh>
    <rPh sb="260" eb="262">
      <t>カンロ</t>
    </rPh>
    <rPh sb="262" eb="264">
      <t>コウシン</t>
    </rPh>
    <rPh sb="268" eb="271">
      <t>ドウテイド</t>
    </rPh>
    <rPh sb="278" eb="280">
      <t>イジョウ</t>
    </rPh>
    <rPh sb="283" eb="286">
      <t>ゼンタイテキ</t>
    </rPh>
    <rPh sb="287" eb="289">
      <t>ルイジ</t>
    </rPh>
    <rPh sb="289" eb="291">
      <t>ダンタイ</t>
    </rPh>
    <rPh sb="292" eb="294">
      <t>ヒカク</t>
    </rPh>
    <rPh sb="296" eb="298">
      <t>ケンゼン</t>
    </rPh>
    <rPh sb="299" eb="301">
      <t>ケイコウ</t>
    </rPh>
    <rPh sb="305" eb="306">
      <t>カンガ</t>
    </rPh>
    <rPh sb="314" eb="315">
      <t>トウ</t>
    </rPh>
    <rPh sb="315" eb="317">
      <t>ジギョウ</t>
    </rPh>
    <phoneticPr fontId="4"/>
  </si>
  <si>
    <t>・簡易水道事業はH27年度で廃止し、上水道事業に統合した。これにより、給水区域内の安定供給が図られ、経営、維持管理の一元化により運営基盤の強化を図った。</t>
    <rPh sb="35" eb="37">
      <t>キュウスイ</t>
    </rPh>
    <rPh sb="37" eb="39">
      <t>クイキ</t>
    </rPh>
    <rPh sb="39" eb="40">
      <t>ナイ</t>
    </rPh>
    <rPh sb="41" eb="43">
      <t>アンテイ</t>
    </rPh>
    <rPh sb="43" eb="45">
      <t>キョウキュウ</t>
    </rPh>
    <rPh sb="46" eb="47">
      <t>ハカ</t>
    </rPh>
    <rPh sb="50" eb="52">
      <t>ケイエイ</t>
    </rPh>
    <rPh sb="53" eb="55">
      <t>イジ</t>
    </rPh>
    <rPh sb="55" eb="57">
      <t>カンリ</t>
    </rPh>
    <rPh sb="58" eb="61">
      <t>イチゲンカ</t>
    </rPh>
    <rPh sb="64" eb="66">
      <t>ウンエイ</t>
    </rPh>
    <rPh sb="66" eb="68">
      <t>キバン</t>
    </rPh>
    <rPh sb="69" eb="71">
      <t>キョウカ</t>
    </rPh>
    <rPh sb="72" eb="73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</si>
</sst>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1.03</c:v>
                </c:pt>
                <c:pt idx="1">
                  <c:v>0.41</c:v>
                </c:pt>
                <c:pt idx="2">
                  <c:v>1.73</c:v>
                </c:pt>
                <c:pt idx="3">
                  <c:v>0.06</c:v>
                </c:pt>
                <c:pt idx="4">
                  <c:v>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752888"/>
        <c:axId val="145830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0.47</c:v>
                </c:pt>
                <c:pt idx="1">
                  <c:v>0.46</c:v>
                </c:pt>
                <c:pt idx="2">
                  <c:v>0.8</c:v>
                </c:pt>
                <c:pt idx="3">
                  <c:v>0.69</c:v>
                </c:pt>
                <c:pt idx="4">
                  <c:v>1.26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752888"/>
        <c:axId val="145830760"/>
      </c:lineChart>
      <c:dateAx>
        <c:axId val="142752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830760"/>
        <c:crosses val="autoZero"/>
        <c:auto val="1"/>
        <c:lblOffset val="100"/>
        <c:baseTimeUnit val="years"/>
      </c:dateAx>
      <c:valAx>
        <c:axId val="145830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752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94.7</c:v>
                </c:pt>
                <c:pt idx="1">
                  <c:v>77.84</c:v>
                </c:pt>
                <c:pt idx="2">
                  <c:v>57.64</c:v>
                </c:pt>
                <c:pt idx="3">
                  <c:v>56.83</c:v>
                </c:pt>
                <c:pt idx="4">
                  <c:v>48.44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40696"/>
        <c:axId val="239641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58.25</c:v>
                </c:pt>
                <c:pt idx="1">
                  <c:v>57.17</c:v>
                </c:pt>
                <c:pt idx="2">
                  <c:v>57.55</c:v>
                </c:pt>
                <c:pt idx="3">
                  <c:v>57.43</c:v>
                </c:pt>
                <c:pt idx="4">
                  <c:v>48.7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640696"/>
        <c:axId val="239641088"/>
      </c:lineChart>
      <c:dateAx>
        <c:axId val="239640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641088"/>
        <c:crosses val="autoZero"/>
        <c:auto val="1"/>
        <c:lblOffset val="100"/>
        <c:baseTimeUnit val="years"/>
      </c:dateAx>
      <c:valAx>
        <c:axId val="239641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640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48.52</c:v>
                </c:pt>
                <c:pt idx="1">
                  <c:v>56.41</c:v>
                </c:pt>
                <c:pt idx="2">
                  <c:v>74.61</c:v>
                </c:pt>
                <c:pt idx="3">
                  <c:v>70.150000000000006</c:v>
                </c:pt>
                <c:pt idx="4">
                  <c:v>70.040000000000006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776512"/>
        <c:axId val="239776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74.53</c:v>
                </c:pt>
                <c:pt idx="1">
                  <c:v>74.94</c:v>
                </c:pt>
                <c:pt idx="2">
                  <c:v>74.14</c:v>
                </c:pt>
                <c:pt idx="3">
                  <c:v>73.83</c:v>
                </c:pt>
                <c:pt idx="4">
                  <c:v>74.959999999999994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776512"/>
        <c:axId val="239776904"/>
      </c:lineChart>
      <c:dateAx>
        <c:axId val="239776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776904"/>
        <c:crosses val="autoZero"/>
        <c:auto val="1"/>
        <c:lblOffset val="100"/>
        <c:baseTimeUnit val="years"/>
      </c:dateAx>
      <c:valAx>
        <c:axId val="239776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776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103.34</c:v>
                </c:pt>
                <c:pt idx="1">
                  <c:v>102.5</c:v>
                </c:pt>
                <c:pt idx="2">
                  <c:v>103</c:v>
                </c:pt>
                <c:pt idx="3">
                  <c:v>95.97</c:v>
                </c:pt>
                <c:pt idx="4">
                  <c:v>98.1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2259520"/>
        <c:axId val="143242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75.89</c:v>
                </c:pt>
                <c:pt idx="1">
                  <c:v>74.52</c:v>
                </c:pt>
                <c:pt idx="2">
                  <c:v>76.09</c:v>
                </c:pt>
                <c:pt idx="3">
                  <c:v>75.87</c:v>
                </c:pt>
                <c:pt idx="4">
                  <c:v>72.03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259520"/>
        <c:axId val="143242696"/>
      </c:lineChart>
      <c:dateAx>
        <c:axId val="142259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242696"/>
        <c:crosses val="autoZero"/>
        <c:auto val="1"/>
        <c:lblOffset val="100"/>
        <c:baseTimeUnit val="years"/>
      </c:dateAx>
      <c:valAx>
        <c:axId val="143242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2259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10648"/>
        <c:axId val="143501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610648"/>
        <c:axId val="143501328"/>
      </c:lineChart>
      <c:dateAx>
        <c:axId val="1436106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3501328"/>
        <c:crosses val="autoZero"/>
        <c:auto val="1"/>
        <c:lblOffset val="100"/>
        <c:baseTimeUnit val="years"/>
      </c:dateAx>
      <c:valAx>
        <c:axId val="143501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6106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96752"/>
        <c:axId val="144015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96752"/>
        <c:axId val="144015512"/>
      </c:lineChart>
      <c:dateAx>
        <c:axId val="143596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015512"/>
        <c:crosses val="autoZero"/>
        <c:auto val="1"/>
        <c:lblOffset val="100"/>
        <c:baseTimeUnit val="years"/>
      </c:dateAx>
      <c:valAx>
        <c:axId val="144015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596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6528"/>
        <c:axId val="145636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36528"/>
        <c:axId val="145636920"/>
      </c:lineChart>
      <c:dateAx>
        <c:axId val="14563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36920"/>
        <c:crosses val="autoZero"/>
        <c:auto val="1"/>
        <c:lblOffset val="100"/>
        <c:baseTimeUnit val="years"/>
      </c:dateAx>
      <c:valAx>
        <c:axId val="145636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3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972104"/>
        <c:axId val="23997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972104"/>
        <c:axId val="239972496"/>
      </c:lineChart>
      <c:dateAx>
        <c:axId val="239972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972496"/>
        <c:crosses val="autoZero"/>
        <c:auto val="1"/>
        <c:lblOffset val="100"/>
        <c:baseTimeUnit val="years"/>
      </c:dateAx>
      <c:valAx>
        <c:axId val="23997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972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702.33</c:v>
                </c:pt>
                <c:pt idx="1">
                  <c:v>793.78</c:v>
                </c:pt>
                <c:pt idx="2">
                  <c:v>854.32</c:v>
                </c:pt>
                <c:pt idx="3">
                  <c:v>1141.74</c:v>
                </c:pt>
                <c:pt idx="4">
                  <c:v>1820.98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6136"/>
        <c:axId val="239973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1124.6400000000001</c:v>
                </c:pt>
                <c:pt idx="1">
                  <c:v>1108.26</c:v>
                </c:pt>
                <c:pt idx="2">
                  <c:v>1113.76</c:v>
                </c:pt>
                <c:pt idx="3">
                  <c:v>1125.69</c:v>
                </c:pt>
                <c:pt idx="4">
                  <c:v>1510.14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36136"/>
        <c:axId val="239973672"/>
      </c:lineChart>
      <c:dateAx>
        <c:axId val="145636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973672"/>
        <c:crosses val="autoZero"/>
        <c:auto val="1"/>
        <c:lblOffset val="100"/>
        <c:baseTimeUnit val="years"/>
      </c:dateAx>
      <c:valAx>
        <c:axId val="239973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36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84.73</c:v>
                </c:pt>
                <c:pt idx="1">
                  <c:v>81.41</c:v>
                </c:pt>
                <c:pt idx="2">
                  <c:v>83.46</c:v>
                </c:pt>
                <c:pt idx="3">
                  <c:v>77.08</c:v>
                </c:pt>
                <c:pt idx="4">
                  <c:v>64.92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638576"/>
        <c:axId val="145638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56.46</c:v>
                </c:pt>
                <c:pt idx="1">
                  <c:v>19.77</c:v>
                </c:pt>
                <c:pt idx="2">
                  <c:v>34.25</c:v>
                </c:pt>
                <c:pt idx="3">
                  <c:v>46.48</c:v>
                </c:pt>
                <c:pt idx="4">
                  <c:v>22.67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38576"/>
        <c:axId val="145638184"/>
      </c:lineChart>
      <c:dateAx>
        <c:axId val="14563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38184"/>
        <c:crosses val="autoZero"/>
        <c:auto val="1"/>
        <c:lblOffset val="100"/>
        <c:baseTimeUnit val="years"/>
      </c:dateAx>
      <c:valAx>
        <c:axId val="145638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63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145.6</c:v>
                </c:pt>
                <c:pt idx="1">
                  <c:v>149.05000000000001</c:v>
                </c:pt>
                <c:pt idx="2">
                  <c:v>145.99</c:v>
                </c:pt>
                <c:pt idx="3">
                  <c:v>163.72999999999999</c:v>
                </c:pt>
                <c:pt idx="4">
                  <c:v>192.06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636992"/>
        <c:axId val="239637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306.49</c:v>
                </c:pt>
                <c:pt idx="1">
                  <c:v>878.73</c:v>
                </c:pt>
                <c:pt idx="2">
                  <c:v>501.18</c:v>
                </c:pt>
                <c:pt idx="3">
                  <c:v>376.61</c:v>
                </c:pt>
                <c:pt idx="4">
                  <c:v>789.62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636992"/>
        <c:axId val="239637384"/>
      </c:lineChart>
      <c:dateAx>
        <c:axId val="239636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39637384"/>
        <c:crosses val="autoZero"/>
        <c:auto val="1"/>
        <c:lblOffset val="100"/>
        <c:baseTimeUnit val="years"/>
      </c:dateAx>
      <c:valAx>
        <c:axId val="239637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39636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群馬県　桐生市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D4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116934</v>
      </c>
      <c r="AJ8" s="55"/>
      <c r="AK8" s="55"/>
      <c r="AL8" s="55"/>
      <c r="AM8" s="55"/>
      <c r="AN8" s="55"/>
      <c r="AO8" s="55"/>
      <c r="AP8" s="56"/>
      <c r="AQ8" s="46">
        <f>データ!R6</f>
        <v>274.45</v>
      </c>
      <c r="AR8" s="46"/>
      <c r="AS8" s="46"/>
      <c r="AT8" s="46"/>
      <c r="AU8" s="46"/>
      <c r="AV8" s="46"/>
      <c r="AW8" s="46"/>
      <c r="AX8" s="46"/>
      <c r="AY8" s="46">
        <f>データ!S6</f>
        <v>426.07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1.7</v>
      </c>
      <c r="S10" s="46"/>
      <c r="T10" s="46"/>
      <c r="U10" s="46"/>
      <c r="V10" s="46"/>
      <c r="W10" s="46"/>
      <c r="X10" s="46"/>
      <c r="Y10" s="46"/>
      <c r="Z10" s="80">
        <f>データ!P6</f>
        <v>2106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1980</v>
      </c>
      <c r="AJ10" s="80"/>
      <c r="AK10" s="80"/>
      <c r="AL10" s="80"/>
      <c r="AM10" s="80"/>
      <c r="AN10" s="80"/>
      <c r="AO10" s="80"/>
      <c r="AP10" s="80"/>
      <c r="AQ10" s="46">
        <f>データ!U6</f>
        <v>20.99</v>
      </c>
      <c r="AR10" s="46"/>
      <c r="AS10" s="46"/>
      <c r="AT10" s="46"/>
      <c r="AU10" s="46"/>
      <c r="AV10" s="46"/>
      <c r="AW10" s="46"/>
      <c r="AX10" s="46"/>
      <c r="AY10" s="46">
        <f>データ!V6</f>
        <v>94.33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106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105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107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102032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群馬県　桐生市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D4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1.7</v>
      </c>
      <c r="P6" s="32">
        <f t="shared" si="3"/>
        <v>2106</v>
      </c>
      <c r="Q6" s="32">
        <f t="shared" si="3"/>
        <v>116934</v>
      </c>
      <c r="R6" s="32">
        <f t="shared" si="3"/>
        <v>274.45</v>
      </c>
      <c r="S6" s="32">
        <f t="shared" si="3"/>
        <v>426.07</v>
      </c>
      <c r="T6" s="32">
        <f t="shared" si="3"/>
        <v>1980</v>
      </c>
      <c r="U6" s="32">
        <f t="shared" si="3"/>
        <v>20.99</v>
      </c>
      <c r="V6" s="32">
        <f t="shared" si="3"/>
        <v>94.33</v>
      </c>
      <c r="W6" s="33">
        <f>IF(W7="",NA(),W7)</f>
        <v>103.34</v>
      </c>
      <c r="X6" s="33">
        <f t="shared" ref="X6:AF6" si="4">IF(X7="",NA(),X7)</f>
        <v>102.5</v>
      </c>
      <c r="Y6" s="33">
        <f t="shared" si="4"/>
        <v>103</v>
      </c>
      <c r="Z6" s="33">
        <f t="shared" si="4"/>
        <v>95.97</v>
      </c>
      <c r="AA6" s="33">
        <f t="shared" si="4"/>
        <v>98.1</v>
      </c>
      <c r="AB6" s="33">
        <f t="shared" si="4"/>
        <v>75.89</v>
      </c>
      <c r="AC6" s="33">
        <f t="shared" si="4"/>
        <v>74.52</v>
      </c>
      <c r="AD6" s="33">
        <f t="shared" si="4"/>
        <v>76.09</v>
      </c>
      <c r="AE6" s="33">
        <f t="shared" si="4"/>
        <v>75.87</v>
      </c>
      <c r="AF6" s="33">
        <f t="shared" si="4"/>
        <v>72.03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702.33</v>
      </c>
      <c r="BE6" s="33">
        <f t="shared" ref="BE6:BM6" si="7">IF(BE7="",NA(),BE7)</f>
        <v>793.78</v>
      </c>
      <c r="BF6" s="33">
        <f t="shared" si="7"/>
        <v>854.32</v>
      </c>
      <c r="BG6" s="33">
        <f t="shared" si="7"/>
        <v>1141.74</v>
      </c>
      <c r="BH6" s="33">
        <f t="shared" si="7"/>
        <v>1820.98</v>
      </c>
      <c r="BI6" s="33">
        <f t="shared" si="7"/>
        <v>1124.6400000000001</v>
      </c>
      <c r="BJ6" s="33">
        <f t="shared" si="7"/>
        <v>1108.26</v>
      </c>
      <c r="BK6" s="33">
        <f t="shared" si="7"/>
        <v>1113.76</v>
      </c>
      <c r="BL6" s="33">
        <f t="shared" si="7"/>
        <v>1125.69</v>
      </c>
      <c r="BM6" s="33">
        <f t="shared" si="7"/>
        <v>1510.14</v>
      </c>
      <c r="BN6" s="32" t="str">
        <f>IF(BN7="","",IF(BN7="-","【-】","【"&amp;SUBSTITUTE(TEXT(BN7,"#,##0.00"),"-","△")&amp;"】"))</f>
        <v>【1,242.90】</v>
      </c>
      <c r="BO6" s="33">
        <f>IF(BO7="",NA(),BO7)</f>
        <v>84.73</v>
      </c>
      <c r="BP6" s="33">
        <f t="shared" ref="BP6:BX6" si="8">IF(BP7="",NA(),BP7)</f>
        <v>81.41</v>
      </c>
      <c r="BQ6" s="33">
        <f t="shared" si="8"/>
        <v>83.46</v>
      </c>
      <c r="BR6" s="33">
        <f t="shared" si="8"/>
        <v>77.08</v>
      </c>
      <c r="BS6" s="33">
        <f t="shared" si="8"/>
        <v>64.92</v>
      </c>
      <c r="BT6" s="33">
        <f t="shared" si="8"/>
        <v>56.46</v>
      </c>
      <c r="BU6" s="33">
        <f t="shared" si="8"/>
        <v>19.77</v>
      </c>
      <c r="BV6" s="33">
        <f t="shared" si="8"/>
        <v>34.25</v>
      </c>
      <c r="BW6" s="33">
        <f t="shared" si="8"/>
        <v>46.48</v>
      </c>
      <c r="BX6" s="33">
        <f t="shared" si="8"/>
        <v>22.67</v>
      </c>
      <c r="BY6" s="32" t="str">
        <f>IF(BY7="","",IF(BY7="-","【-】","【"&amp;SUBSTITUTE(TEXT(BY7,"#,##0.00"),"-","△")&amp;"】"))</f>
        <v>【33.35】</v>
      </c>
      <c r="BZ6" s="33">
        <f>IF(BZ7="",NA(),BZ7)</f>
        <v>145.6</v>
      </c>
      <c r="CA6" s="33">
        <f t="shared" ref="CA6:CI6" si="9">IF(CA7="",NA(),CA7)</f>
        <v>149.05000000000001</v>
      </c>
      <c r="CB6" s="33">
        <f t="shared" si="9"/>
        <v>145.99</v>
      </c>
      <c r="CC6" s="33">
        <f t="shared" si="9"/>
        <v>163.72999999999999</v>
      </c>
      <c r="CD6" s="33">
        <f t="shared" si="9"/>
        <v>192.06</v>
      </c>
      <c r="CE6" s="33">
        <f t="shared" si="9"/>
        <v>306.49</v>
      </c>
      <c r="CF6" s="33">
        <f t="shared" si="9"/>
        <v>878.73</v>
      </c>
      <c r="CG6" s="33">
        <f t="shared" si="9"/>
        <v>501.18</v>
      </c>
      <c r="CH6" s="33">
        <f t="shared" si="9"/>
        <v>376.61</v>
      </c>
      <c r="CI6" s="33">
        <f t="shared" si="9"/>
        <v>789.62</v>
      </c>
      <c r="CJ6" s="32" t="str">
        <f>IF(CJ7="","",IF(CJ7="-","【-】","【"&amp;SUBSTITUTE(TEXT(CJ7,"#,##0.00"),"-","△")&amp;"】"))</f>
        <v>【524.69】</v>
      </c>
      <c r="CK6" s="33">
        <f>IF(CK7="",NA(),CK7)</f>
        <v>94.7</v>
      </c>
      <c r="CL6" s="33">
        <f t="shared" ref="CL6:CT6" si="10">IF(CL7="",NA(),CL7)</f>
        <v>77.84</v>
      </c>
      <c r="CM6" s="33">
        <f t="shared" si="10"/>
        <v>57.64</v>
      </c>
      <c r="CN6" s="33">
        <f t="shared" si="10"/>
        <v>56.83</v>
      </c>
      <c r="CO6" s="33">
        <f t="shared" si="10"/>
        <v>48.44</v>
      </c>
      <c r="CP6" s="33">
        <f t="shared" si="10"/>
        <v>58.25</v>
      </c>
      <c r="CQ6" s="33">
        <f t="shared" si="10"/>
        <v>57.17</v>
      </c>
      <c r="CR6" s="33">
        <f t="shared" si="10"/>
        <v>57.55</v>
      </c>
      <c r="CS6" s="33">
        <f t="shared" si="10"/>
        <v>57.43</v>
      </c>
      <c r="CT6" s="33">
        <f t="shared" si="10"/>
        <v>48.7</v>
      </c>
      <c r="CU6" s="32" t="str">
        <f>IF(CU7="","",IF(CU7="-","【-】","【"&amp;SUBSTITUTE(TEXT(CU7,"#,##0.00"),"-","△")&amp;"】"))</f>
        <v>【57.58】</v>
      </c>
      <c r="CV6" s="33">
        <f>IF(CV7="",NA(),CV7)</f>
        <v>48.52</v>
      </c>
      <c r="CW6" s="33">
        <f t="shared" ref="CW6:DE6" si="11">IF(CW7="",NA(),CW7)</f>
        <v>56.41</v>
      </c>
      <c r="CX6" s="33">
        <f t="shared" si="11"/>
        <v>74.61</v>
      </c>
      <c r="CY6" s="33">
        <f t="shared" si="11"/>
        <v>70.150000000000006</v>
      </c>
      <c r="CZ6" s="33">
        <f t="shared" si="11"/>
        <v>70.040000000000006</v>
      </c>
      <c r="DA6" s="33">
        <f t="shared" si="11"/>
        <v>74.53</v>
      </c>
      <c r="DB6" s="33">
        <f t="shared" si="11"/>
        <v>74.94</v>
      </c>
      <c r="DC6" s="33">
        <f t="shared" si="11"/>
        <v>74.14</v>
      </c>
      <c r="DD6" s="33">
        <f t="shared" si="11"/>
        <v>73.83</v>
      </c>
      <c r="DE6" s="33">
        <f t="shared" si="11"/>
        <v>74.959999999999994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1.03</v>
      </c>
      <c r="ED6" s="33">
        <f t="shared" ref="ED6:EL6" si="14">IF(ED7="",NA(),ED7)</f>
        <v>0.41</v>
      </c>
      <c r="EE6" s="33">
        <f t="shared" si="14"/>
        <v>1.73</v>
      </c>
      <c r="EF6" s="33">
        <f t="shared" si="14"/>
        <v>0.06</v>
      </c>
      <c r="EG6" s="33">
        <f t="shared" si="14"/>
        <v>1.25</v>
      </c>
      <c r="EH6" s="33">
        <f t="shared" si="14"/>
        <v>0.47</v>
      </c>
      <c r="EI6" s="33">
        <f t="shared" si="14"/>
        <v>0.46</v>
      </c>
      <c r="EJ6" s="33">
        <f t="shared" si="14"/>
        <v>0.8</v>
      </c>
      <c r="EK6" s="33">
        <f t="shared" si="14"/>
        <v>0.69</v>
      </c>
      <c r="EL6" s="33">
        <f t="shared" si="14"/>
        <v>1.26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102032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1.7</v>
      </c>
      <c r="P7" s="36">
        <v>2106</v>
      </c>
      <c r="Q7" s="36">
        <v>116934</v>
      </c>
      <c r="R7" s="36">
        <v>274.45</v>
      </c>
      <c r="S7" s="36">
        <v>426.07</v>
      </c>
      <c r="T7" s="36">
        <v>1980</v>
      </c>
      <c r="U7" s="36">
        <v>20.99</v>
      </c>
      <c r="V7" s="36">
        <v>94.33</v>
      </c>
      <c r="W7" s="36">
        <v>103.34</v>
      </c>
      <c r="X7" s="36">
        <v>102.5</v>
      </c>
      <c r="Y7" s="36">
        <v>103</v>
      </c>
      <c r="Z7" s="36">
        <v>95.97</v>
      </c>
      <c r="AA7" s="36">
        <v>98.1</v>
      </c>
      <c r="AB7" s="36">
        <v>75.89</v>
      </c>
      <c r="AC7" s="36">
        <v>74.52</v>
      </c>
      <c r="AD7" s="36">
        <v>76.09</v>
      </c>
      <c r="AE7" s="36">
        <v>75.87</v>
      </c>
      <c r="AF7" s="36">
        <v>72.03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702.33</v>
      </c>
      <c r="BE7" s="36">
        <v>793.78</v>
      </c>
      <c r="BF7" s="36">
        <v>854.32</v>
      </c>
      <c r="BG7" s="36">
        <v>1141.74</v>
      </c>
      <c r="BH7" s="36">
        <v>1820.98</v>
      </c>
      <c r="BI7" s="36">
        <v>1124.6400000000001</v>
      </c>
      <c r="BJ7" s="36">
        <v>1108.26</v>
      </c>
      <c r="BK7" s="36">
        <v>1113.76</v>
      </c>
      <c r="BL7" s="36">
        <v>1125.69</v>
      </c>
      <c r="BM7" s="36">
        <v>1510.14</v>
      </c>
      <c r="BN7" s="36">
        <v>1242.9000000000001</v>
      </c>
      <c r="BO7" s="36">
        <v>84.73</v>
      </c>
      <c r="BP7" s="36">
        <v>81.41</v>
      </c>
      <c r="BQ7" s="36">
        <v>83.46</v>
      </c>
      <c r="BR7" s="36">
        <v>77.08</v>
      </c>
      <c r="BS7" s="36">
        <v>64.92</v>
      </c>
      <c r="BT7" s="36">
        <v>56.46</v>
      </c>
      <c r="BU7" s="36">
        <v>19.77</v>
      </c>
      <c r="BV7" s="36">
        <v>34.25</v>
      </c>
      <c r="BW7" s="36">
        <v>46.48</v>
      </c>
      <c r="BX7" s="36">
        <v>22.67</v>
      </c>
      <c r="BY7" s="36">
        <v>33.35</v>
      </c>
      <c r="BZ7" s="36">
        <v>145.6</v>
      </c>
      <c r="CA7" s="36">
        <v>149.05000000000001</v>
      </c>
      <c r="CB7" s="36">
        <v>145.99</v>
      </c>
      <c r="CC7" s="36">
        <v>163.72999999999999</v>
      </c>
      <c r="CD7" s="36">
        <v>192.06</v>
      </c>
      <c r="CE7" s="36">
        <v>306.49</v>
      </c>
      <c r="CF7" s="36">
        <v>878.73</v>
      </c>
      <c r="CG7" s="36">
        <v>501.18</v>
      </c>
      <c r="CH7" s="36">
        <v>376.61</v>
      </c>
      <c r="CI7" s="36">
        <v>789.62</v>
      </c>
      <c r="CJ7" s="36">
        <v>524.69000000000005</v>
      </c>
      <c r="CK7" s="36">
        <v>94.7</v>
      </c>
      <c r="CL7" s="36">
        <v>77.84</v>
      </c>
      <c r="CM7" s="36">
        <v>57.64</v>
      </c>
      <c r="CN7" s="36">
        <v>56.83</v>
      </c>
      <c r="CO7" s="36">
        <v>48.44</v>
      </c>
      <c r="CP7" s="36">
        <v>58.25</v>
      </c>
      <c r="CQ7" s="36">
        <v>57.17</v>
      </c>
      <c r="CR7" s="36">
        <v>57.55</v>
      </c>
      <c r="CS7" s="36">
        <v>57.43</v>
      </c>
      <c r="CT7" s="36">
        <v>48.7</v>
      </c>
      <c r="CU7" s="36">
        <v>57.58</v>
      </c>
      <c r="CV7" s="36">
        <v>48.52</v>
      </c>
      <c r="CW7" s="36">
        <v>56.41</v>
      </c>
      <c r="CX7" s="36">
        <v>74.61</v>
      </c>
      <c r="CY7" s="36">
        <v>70.150000000000006</v>
      </c>
      <c r="CZ7" s="36">
        <v>70.040000000000006</v>
      </c>
      <c r="DA7" s="36">
        <v>74.53</v>
      </c>
      <c r="DB7" s="36">
        <v>74.94</v>
      </c>
      <c r="DC7" s="36">
        <v>74.14</v>
      </c>
      <c r="DD7" s="36">
        <v>73.83</v>
      </c>
      <c r="DE7" s="36">
        <v>74.959999999999994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1.03</v>
      </c>
      <c r="ED7" s="36">
        <v>0.41</v>
      </c>
      <c r="EE7" s="36">
        <v>1.73</v>
      </c>
      <c r="EF7" s="36">
        <v>0.06</v>
      </c>
      <c r="EG7" s="36">
        <v>1.25</v>
      </c>
      <c r="EH7" s="36">
        <v>0.47</v>
      </c>
      <c r="EI7" s="36">
        <v>0.46</v>
      </c>
      <c r="EJ7" s="36">
        <v>0.8</v>
      </c>
      <c r="EK7" s="36">
        <v>0.69</v>
      </c>
      <c r="EL7" s="36">
        <v>1.26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ModifiedBy> </cp:lastModifiedBy>
  <cp:lastPrinted>2017-01-24T00:02:25Z</cp:lastPrinted>
  <dcterms:created xsi:type="dcterms:W3CDTF">2016-12-02T02:16:46Z</dcterms:created>
  <dcterms:modified xsi:type="dcterms:W3CDTF">2017-02-15T05:31:04Z</dcterms:modified>
  <cp:category/>
</cp:coreProperties>
</file>