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0" yWindow="-15" windowWidth="19200" windowHeight="604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BB8" i="4" s="1"/>
  <c r="S6" i="5"/>
  <c r="R6" i="5"/>
  <c r="Q6" i="5"/>
  <c r="P6" i="5"/>
  <c r="W10" i="4" s="1"/>
  <c r="O6" i="5"/>
  <c r="N6" i="5"/>
  <c r="I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AD10" i="4"/>
  <c r="P10" i="4"/>
  <c r="B10" i="4"/>
  <c r="AT8" i="4"/>
  <c r="AL8" i="4"/>
  <c r="P8" i="4"/>
  <c r="I8" i="4"/>
  <c r="B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<sst xmlns="http://schemas.openxmlformats.org/spreadsheetml/2006/main" count="220" uniqueCount="110">
  <si>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</si>
  <si>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</si>
  <si>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</si>
  <si>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</si>
  <si>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</si>
  <si>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</si>
  <si>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</si>
  <si>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</si>
  <si>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</si>
  <si>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</si>
  <si>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</si>
  <si>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</si>
  <si>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</si>
  <si>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</si>
  <si>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</si>
  <si>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</si>
  <si>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</si>
  <si>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</si>
  <si>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</si>
  <si>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</si>
  <si>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</si>
  <si>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</si>
  <si>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</si>
  <si>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</si>
  <si>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</si>
  <si>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</si>
  <si>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</si>
  <si>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</si>
  <si>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</si>
  <si>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</si>
  <si>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</si>
  <si>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</si>
  <si>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</si>
  <si>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</si>
  <si>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</si>
  <si>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</si>
  <si>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</si>
  <si>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</si>
  <si>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</si>
  <si>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</si>
  <si>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</si>
  <si>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</si>
  <si>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</si>
  <si>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</si>
  <si>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</si>
  <si>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</si>
  <si>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</si>
  <si>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</si>
  <si>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</si>
  <si>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</si>
  <si>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</si>
  <si>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</si>
  <si>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</si>
  <si>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</si>
  <si>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</si>
  <si>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</si>
  <si>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</si>
  <si>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</si>
  <si>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</si>
  <si>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</si>
  <si>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</si>
  <si>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</si>
  <si>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</si>
  <si>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</si>
  <si>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</si>
  <si>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</si>
  <si>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</si>
  <si>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</si>
  <si>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</si>
  <si>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</si>
  <si>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</si>
  <si>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</si>
  <si>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</si>
  <si>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</si>
  <si>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</si>
  <si>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</si>
  <si>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</si>
  <si>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</si>
  <si>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</si>
  <si>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</si>
  <si>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</si>
  <si>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</si>
  <si>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</si>
  <si>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</si>
  <si>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</si>
  <si>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</si>
  <si>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</si>
  <si>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</si>
  <si>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</si>
  <si>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</si>
  <si>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</si>
  <si>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</si>
  <si>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</si>
  <si>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</si>
  <si>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</si>
  <si>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</si>
  <si>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前橋市</t>
  </si>
  <si>
    <t>法適用</t>
  </si>
  <si>
    <t>下水道事業</t>
  </si>
  <si>
    <t>特定環境保全公共下水道</t>
  </si>
  <si>
    <t>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</si>
  <si>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</si>
  <si>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</si>
  <si>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</si>
  <si>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</si>
  <si>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</si>
  <si>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</si>
  <si>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常収支比率、流動比率、経費回収率は、100％を下回り、類似団体平均も下回っている。これにより特定環境保全公共下水道事業に係る経費が同事業に係る収益で賄えていないことがわかる。引き続き収益の確保、費用の縮減に努めるが、事業規模が小さく今後大規模な整備予定もないため、急激な改善は難しい。しかし、本市は公共下水道事業と特定環境保全公共下水道事業を一つの会計で経営しており、財政計画も一体的に作成しているため、特定環境保全公共下水道事業の経営が成り立たなくなるということではない。
・累積欠損金比率、企業債残高対事業規模比率は、H26とH27の比較で減少したが、類似団体平均を上回っている。事業規模が小さく、使用料収入の大幅な増加が難しいため、急激な改善は見込めない。企業債については、事業規模に見合った借入に努める。
・汚水処理原価は、H26とH27の比較で上昇し、類似団体平均を上回っている。引き続き収益の確保、費用の縮減に努めるが、事業規模が小さく今後大幅な整備予定もないため、急激な改善は難しい。
・施設利用率は、類似団体平均を下回り、低い水準となっている。しかし、山頂に処理場があり、最大処理水量と平均処理水量の差が大きいことが影響しており、施設が過大というわけではない。
・水洗化率は、類似団体平均を下回っている。今後大幅な整備予定もないため、急激な改善は難しい。</t>
    <rPh sb="274" eb="276">
      <t>ゲンショウ</t>
    </rPh>
    <rPh sb="379" eb="381">
      <t>ジョウショウ</t>
    </rPh>
    <phoneticPr fontId="4"/>
  </si>
  <si>
    <t>・有形固定資産減価償却率は、年々上昇しており、類似団体平均を上回っている。
・管渠老朽化率と管渠改善率は、法定耐用年数を経過した管渠がないため0％となっている。
　現在は施設が老朽化しておらず、施設の改築・更新を行っていないが、徐々に施設の老朽化が進んでいくため、将来的には計画に基づいた施設の改築・更新が必要となる。</t>
  </si>
  <si>
    <t>・経営の健全性については、特定環境保全公共下水道事業に係る経費が同事業に係る収益で賄えていないことがわかる。引き続き収益の確保、費用の縮減に努めるが、事業規模が小さく今後大幅な整備予定もないため、急激な改善は難しい。しかし、本市は公共下水道事業と特定環境保全公共下水道事業を一つの会計で経営しており、財政計画も一体的に作成しているため、特定環境保全公共下水道事業の経営が成り立たなくなるということではない。
　また、経営の効率性については、類似団体との比較から効率的でない状況がうかがえるが、事業規模や処理場が山頂にあるという特殊性を考慮すると
ある程度はやむを得ない。
・老朽化の状況については、現在は施設が老朽化しておらず、施設の改築・更新を行っていないが、将来的には計画に基づいた施設の改築・更新が必要となる。</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</si>
</sst>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formatCode="#,##0.00;&quot;△&quot;#,##0.00">
                  <c:v>0</c:v>
                </c:pt>
                <c:pt idx="1">
                  <c:v>6.43</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96716288"/>
        <c:axId val="96718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96716288"/>
        <c:axId val="96718208"/>
      </c:lineChart>
      <c:dateAx>
        <c:axId val="96716288"/>
        <c:scaling>
          <c:orientation val="minMax"/>
        </c:scaling>
        <c:delete val="1"/>
        <c:axPos val="b"/>
        <c:numFmt formatCode="ge" sourceLinked="1"/>
        <c:majorTickMark val="none"/>
        <c:minorTickMark val="none"/>
        <c:tickLblPos val="none"/>
        <c:crossAx val="96718208"/>
        <c:crosses val="autoZero"/>
        <c:auto val="1"/>
        <c:lblOffset val="100"/>
        <c:baseTimeUnit val="years"/>
      </c:dateAx>
      <c:valAx>
        <c:axId val="9671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1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35</c:v>
                </c:pt>
                <c:pt idx="1">
                  <c:v>31.5</c:v>
                </c:pt>
                <c:pt idx="2">
                  <c:v>20.7</c:v>
                </c:pt>
                <c:pt idx="3">
                  <c:v>26.6</c:v>
                </c:pt>
                <c:pt idx="4">
                  <c:v>27.6</c:v>
                </c:pt>
              </c:numCache>
            </c:numRef>
          </c:val>
        </c:ser>
        <c:dLbls>
          <c:showLegendKey val="0"/>
          <c:showVal val="0"/>
          <c:showCatName val="0"/>
          <c:showSerName val="0"/>
          <c:showPercent val="0"/>
          <c:showBubbleSize val="0"/>
        </c:dLbls>
        <c:gapWidth val="150"/>
        <c:axId val="97142656"/>
        <c:axId val="9715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97142656"/>
        <c:axId val="97157120"/>
      </c:lineChart>
      <c:dateAx>
        <c:axId val="97142656"/>
        <c:scaling>
          <c:orientation val="minMax"/>
        </c:scaling>
        <c:delete val="1"/>
        <c:axPos val="b"/>
        <c:numFmt formatCode="ge" sourceLinked="1"/>
        <c:majorTickMark val="none"/>
        <c:minorTickMark val="none"/>
        <c:tickLblPos val="none"/>
        <c:crossAx val="97157120"/>
        <c:crosses val="autoZero"/>
        <c:auto val="1"/>
        <c:lblOffset val="100"/>
        <c:baseTimeUnit val="years"/>
      </c:dateAx>
      <c:valAx>
        <c:axId val="9715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4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67.790000000000006</c:v>
                </c:pt>
                <c:pt idx="1">
                  <c:v>26.7</c:v>
                </c:pt>
                <c:pt idx="2">
                  <c:v>28.29</c:v>
                </c:pt>
                <c:pt idx="3">
                  <c:v>28.29</c:v>
                </c:pt>
                <c:pt idx="4">
                  <c:v>26.56</c:v>
                </c:pt>
              </c:numCache>
            </c:numRef>
          </c:val>
        </c:ser>
        <c:dLbls>
          <c:showLegendKey val="0"/>
          <c:showVal val="0"/>
          <c:showCatName val="0"/>
          <c:showSerName val="0"/>
          <c:showPercent val="0"/>
          <c:showBubbleSize val="0"/>
        </c:dLbls>
        <c:gapWidth val="150"/>
        <c:axId val="100541952"/>
        <c:axId val="100543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100541952"/>
        <c:axId val="100543872"/>
      </c:lineChart>
      <c:dateAx>
        <c:axId val="100541952"/>
        <c:scaling>
          <c:orientation val="minMax"/>
        </c:scaling>
        <c:delete val="1"/>
        <c:axPos val="b"/>
        <c:numFmt formatCode="ge" sourceLinked="1"/>
        <c:majorTickMark val="none"/>
        <c:minorTickMark val="none"/>
        <c:tickLblPos val="none"/>
        <c:crossAx val="100543872"/>
        <c:crosses val="autoZero"/>
        <c:auto val="1"/>
        <c:lblOffset val="100"/>
        <c:baseTimeUnit val="years"/>
      </c:dateAx>
      <c:valAx>
        <c:axId val="100543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54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71.05</c:v>
                </c:pt>
                <c:pt idx="1">
                  <c:v>69.84</c:v>
                </c:pt>
                <c:pt idx="2">
                  <c:v>57.07</c:v>
                </c:pt>
                <c:pt idx="3">
                  <c:v>75.28</c:v>
                </c:pt>
                <c:pt idx="4">
                  <c:v>74.38</c:v>
                </c:pt>
              </c:numCache>
            </c:numRef>
          </c:val>
        </c:ser>
        <c:dLbls>
          <c:showLegendKey val="0"/>
          <c:showVal val="0"/>
          <c:showCatName val="0"/>
          <c:showSerName val="0"/>
          <c:showPercent val="0"/>
          <c:showBubbleSize val="0"/>
        </c:dLbls>
        <c:gapWidth val="150"/>
        <c:axId val="96744576"/>
        <c:axId val="96746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91.52</c:v>
                </c:pt>
                <c:pt idx="1">
                  <c:v>94.73</c:v>
                </c:pt>
                <c:pt idx="2">
                  <c:v>96.59</c:v>
                </c:pt>
                <c:pt idx="3">
                  <c:v>101.24</c:v>
                </c:pt>
                <c:pt idx="4">
                  <c:v>100.94</c:v>
                </c:pt>
              </c:numCache>
            </c:numRef>
          </c:val>
          <c:smooth val="0"/>
        </c:ser>
        <c:dLbls>
          <c:showLegendKey val="0"/>
          <c:showVal val="0"/>
          <c:showCatName val="0"/>
          <c:showSerName val="0"/>
          <c:showPercent val="0"/>
          <c:showBubbleSize val="0"/>
        </c:dLbls>
        <c:marker val="1"/>
        <c:smooth val="0"/>
        <c:axId val="96744576"/>
        <c:axId val="96746496"/>
      </c:lineChart>
      <c:dateAx>
        <c:axId val="96744576"/>
        <c:scaling>
          <c:orientation val="minMax"/>
        </c:scaling>
        <c:delete val="1"/>
        <c:axPos val="b"/>
        <c:numFmt formatCode="ge" sourceLinked="1"/>
        <c:majorTickMark val="none"/>
        <c:minorTickMark val="none"/>
        <c:tickLblPos val="none"/>
        <c:crossAx val="96746496"/>
        <c:crosses val="autoZero"/>
        <c:auto val="1"/>
        <c:lblOffset val="100"/>
        <c:baseTimeUnit val="years"/>
      </c:dateAx>
      <c:valAx>
        <c:axId val="9674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4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26.33</c:v>
                </c:pt>
                <c:pt idx="1">
                  <c:v>27.46</c:v>
                </c:pt>
                <c:pt idx="2">
                  <c:v>28.79</c:v>
                </c:pt>
                <c:pt idx="3">
                  <c:v>43.83</c:v>
                </c:pt>
                <c:pt idx="4">
                  <c:v>45.67</c:v>
                </c:pt>
              </c:numCache>
            </c:numRef>
          </c:val>
        </c:ser>
        <c:dLbls>
          <c:showLegendKey val="0"/>
          <c:showVal val="0"/>
          <c:showCatName val="0"/>
          <c:showSerName val="0"/>
          <c:showPercent val="0"/>
          <c:showBubbleSize val="0"/>
        </c:dLbls>
        <c:gapWidth val="150"/>
        <c:axId val="96781056"/>
        <c:axId val="9678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11.86</c:v>
                </c:pt>
                <c:pt idx="1">
                  <c:v>12.99</c:v>
                </c:pt>
                <c:pt idx="2">
                  <c:v>13.6</c:v>
                </c:pt>
                <c:pt idx="3">
                  <c:v>22.34</c:v>
                </c:pt>
                <c:pt idx="4">
                  <c:v>22.79</c:v>
                </c:pt>
              </c:numCache>
            </c:numRef>
          </c:val>
          <c:smooth val="0"/>
        </c:ser>
        <c:dLbls>
          <c:showLegendKey val="0"/>
          <c:showVal val="0"/>
          <c:showCatName val="0"/>
          <c:showSerName val="0"/>
          <c:showPercent val="0"/>
          <c:showBubbleSize val="0"/>
        </c:dLbls>
        <c:marker val="1"/>
        <c:smooth val="0"/>
        <c:axId val="96781056"/>
        <c:axId val="96782976"/>
      </c:lineChart>
      <c:dateAx>
        <c:axId val="96781056"/>
        <c:scaling>
          <c:orientation val="minMax"/>
        </c:scaling>
        <c:delete val="1"/>
        <c:axPos val="b"/>
        <c:numFmt formatCode="ge" sourceLinked="1"/>
        <c:majorTickMark val="none"/>
        <c:minorTickMark val="none"/>
        <c:tickLblPos val="none"/>
        <c:crossAx val="96782976"/>
        <c:crosses val="autoZero"/>
        <c:auto val="1"/>
        <c:lblOffset val="100"/>
        <c:baseTimeUnit val="years"/>
      </c:dateAx>
      <c:valAx>
        <c:axId val="9678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8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6924032"/>
        <c:axId val="96925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formatCode="#,##0.00;&quot;△&quot;#,##0.00;&quot;-&quot;">
                  <c:v>0.04</c:v>
                </c:pt>
              </c:numCache>
            </c:numRef>
          </c:val>
          <c:smooth val="0"/>
        </c:ser>
        <c:dLbls>
          <c:showLegendKey val="0"/>
          <c:showVal val="0"/>
          <c:showCatName val="0"/>
          <c:showSerName val="0"/>
          <c:showPercent val="0"/>
          <c:showBubbleSize val="0"/>
        </c:dLbls>
        <c:marker val="1"/>
        <c:smooth val="0"/>
        <c:axId val="96924032"/>
        <c:axId val="96925952"/>
      </c:lineChart>
      <c:dateAx>
        <c:axId val="96924032"/>
        <c:scaling>
          <c:orientation val="minMax"/>
        </c:scaling>
        <c:delete val="1"/>
        <c:axPos val="b"/>
        <c:numFmt formatCode="ge" sourceLinked="1"/>
        <c:majorTickMark val="none"/>
        <c:minorTickMark val="none"/>
        <c:tickLblPos val="none"/>
        <c:crossAx val="96925952"/>
        <c:crosses val="autoZero"/>
        <c:auto val="1"/>
        <c:lblOffset val="100"/>
        <c:baseTimeUnit val="years"/>
      </c:dateAx>
      <c:valAx>
        <c:axId val="9692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2403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472.74</c:v>
                </c:pt>
                <c:pt idx="1">
                  <c:v>600.41999999999996</c:v>
                </c:pt>
                <c:pt idx="2">
                  <c:v>1289.44</c:v>
                </c:pt>
                <c:pt idx="3">
                  <c:v>1484.23</c:v>
                </c:pt>
                <c:pt idx="4">
                  <c:v>1487.67</c:v>
                </c:pt>
              </c:numCache>
            </c:numRef>
          </c:val>
        </c:ser>
        <c:dLbls>
          <c:showLegendKey val="0"/>
          <c:showVal val="0"/>
          <c:showCatName val="0"/>
          <c:showSerName val="0"/>
          <c:showPercent val="0"/>
          <c:showBubbleSize val="0"/>
        </c:dLbls>
        <c:gapWidth val="150"/>
        <c:axId val="96960512"/>
        <c:axId val="96962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243.86</c:v>
                </c:pt>
                <c:pt idx="1">
                  <c:v>236.15</c:v>
                </c:pt>
                <c:pt idx="2">
                  <c:v>232.81</c:v>
                </c:pt>
                <c:pt idx="3">
                  <c:v>184.13</c:v>
                </c:pt>
                <c:pt idx="4">
                  <c:v>101.85</c:v>
                </c:pt>
              </c:numCache>
            </c:numRef>
          </c:val>
          <c:smooth val="0"/>
        </c:ser>
        <c:dLbls>
          <c:showLegendKey val="0"/>
          <c:showVal val="0"/>
          <c:showCatName val="0"/>
          <c:showSerName val="0"/>
          <c:showPercent val="0"/>
          <c:showBubbleSize val="0"/>
        </c:dLbls>
        <c:marker val="1"/>
        <c:smooth val="0"/>
        <c:axId val="96960512"/>
        <c:axId val="96962432"/>
      </c:lineChart>
      <c:dateAx>
        <c:axId val="96960512"/>
        <c:scaling>
          <c:orientation val="minMax"/>
        </c:scaling>
        <c:delete val="1"/>
        <c:axPos val="b"/>
        <c:numFmt formatCode="ge" sourceLinked="1"/>
        <c:majorTickMark val="none"/>
        <c:minorTickMark val="none"/>
        <c:tickLblPos val="none"/>
        <c:crossAx val="96962432"/>
        <c:crosses val="autoZero"/>
        <c:auto val="1"/>
        <c:lblOffset val="100"/>
        <c:baseTimeUnit val="years"/>
      </c:dateAx>
      <c:valAx>
        <c:axId val="96962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6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7.69</c:v>
                </c:pt>
                <c:pt idx="1">
                  <c:v>6.94</c:v>
                </c:pt>
                <c:pt idx="2">
                  <c:v>6.47</c:v>
                </c:pt>
                <c:pt idx="3">
                  <c:v>4.1100000000000003</c:v>
                </c:pt>
                <c:pt idx="4">
                  <c:v>2.15</c:v>
                </c:pt>
              </c:numCache>
            </c:numRef>
          </c:val>
        </c:ser>
        <c:dLbls>
          <c:showLegendKey val="0"/>
          <c:showVal val="0"/>
          <c:showCatName val="0"/>
          <c:showSerName val="0"/>
          <c:showPercent val="0"/>
          <c:showBubbleSize val="0"/>
        </c:dLbls>
        <c:gapWidth val="150"/>
        <c:axId val="96984448"/>
        <c:axId val="96986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341.28</c:v>
                </c:pt>
                <c:pt idx="1">
                  <c:v>243.58</c:v>
                </c:pt>
                <c:pt idx="2">
                  <c:v>290.19</c:v>
                </c:pt>
                <c:pt idx="3">
                  <c:v>63.22</c:v>
                </c:pt>
                <c:pt idx="4">
                  <c:v>49.07</c:v>
                </c:pt>
              </c:numCache>
            </c:numRef>
          </c:val>
          <c:smooth val="0"/>
        </c:ser>
        <c:dLbls>
          <c:showLegendKey val="0"/>
          <c:showVal val="0"/>
          <c:showCatName val="0"/>
          <c:showSerName val="0"/>
          <c:showPercent val="0"/>
          <c:showBubbleSize val="0"/>
        </c:dLbls>
        <c:marker val="1"/>
        <c:smooth val="0"/>
        <c:axId val="96984448"/>
        <c:axId val="96986624"/>
      </c:lineChart>
      <c:dateAx>
        <c:axId val="96984448"/>
        <c:scaling>
          <c:orientation val="minMax"/>
        </c:scaling>
        <c:delete val="1"/>
        <c:axPos val="b"/>
        <c:numFmt formatCode="ge" sourceLinked="1"/>
        <c:majorTickMark val="none"/>
        <c:minorTickMark val="none"/>
        <c:tickLblPos val="none"/>
        <c:crossAx val="96986624"/>
        <c:crosses val="autoZero"/>
        <c:auto val="1"/>
        <c:lblOffset val="100"/>
        <c:baseTimeUnit val="years"/>
      </c:dateAx>
      <c:valAx>
        <c:axId val="9698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84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1488.62</c:v>
                </c:pt>
                <c:pt idx="1">
                  <c:v>1394.06</c:v>
                </c:pt>
                <c:pt idx="2">
                  <c:v>2515.2199999999998</c:v>
                </c:pt>
                <c:pt idx="3">
                  <c:v>4281.08</c:v>
                </c:pt>
                <c:pt idx="4">
                  <c:v>3335.68</c:v>
                </c:pt>
              </c:numCache>
            </c:numRef>
          </c:val>
        </c:ser>
        <c:dLbls>
          <c:showLegendKey val="0"/>
          <c:showVal val="0"/>
          <c:showCatName val="0"/>
          <c:showSerName val="0"/>
          <c:showPercent val="0"/>
          <c:showBubbleSize val="0"/>
        </c:dLbls>
        <c:gapWidth val="150"/>
        <c:axId val="97012736"/>
        <c:axId val="97043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97012736"/>
        <c:axId val="97043584"/>
      </c:lineChart>
      <c:dateAx>
        <c:axId val="97012736"/>
        <c:scaling>
          <c:orientation val="minMax"/>
        </c:scaling>
        <c:delete val="1"/>
        <c:axPos val="b"/>
        <c:numFmt formatCode="ge" sourceLinked="1"/>
        <c:majorTickMark val="none"/>
        <c:minorTickMark val="none"/>
        <c:tickLblPos val="none"/>
        <c:crossAx val="97043584"/>
        <c:crosses val="autoZero"/>
        <c:auto val="1"/>
        <c:lblOffset val="100"/>
        <c:baseTimeUnit val="years"/>
      </c:dateAx>
      <c:valAx>
        <c:axId val="97043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1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39.07</c:v>
                </c:pt>
                <c:pt idx="1">
                  <c:v>39.99</c:v>
                </c:pt>
                <c:pt idx="2">
                  <c:v>24.02</c:v>
                </c:pt>
                <c:pt idx="3">
                  <c:v>32.85</c:v>
                </c:pt>
                <c:pt idx="4">
                  <c:v>34.869999999999997</c:v>
                </c:pt>
              </c:numCache>
            </c:numRef>
          </c:val>
        </c:ser>
        <c:dLbls>
          <c:showLegendKey val="0"/>
          <c:showVal val="0"/>
          <c:showCatName val="0"/>
          <c:showSerName val="0"/>
          <c:showPercent val="0"/>
          <c:showBubbleSize val="0"/>
        </c:dLbls>
        <c:gapWidth val="150"/>
        <c:axId val="97057408"/>
        <c:axId val="97084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97057408"/>
        <c:axId val="97084160"/>
      </c:lineChart>
      <c:dateAx>
        <c:axId val="97057408"/>
        <c:scaling>
          <c:orientation val="minMax"/>
        </c:scaling>
        <c:delete val="1"/>
        <c:axPos val="b"/>
        <c:numFmt formatCode="ge" sourceLinked="1"/>
        <c:majorTickMark val="none"/>
        <c:minorTickMark val="none"/>
        <c:tickLblPos val="none"/>
        <c:crossAx val="97084160"/>
        <c:crosses val="autoZero"/>
        <c:auto val="1"/>
        <c:lblOffset val="100"/>
        <c:baseTimeUnit val="years"/>
      </c:dateAx>
      <c:valAx>
        <c:axId val="97084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5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294.22000000000003</c:v>
                </c:pt>
                <c:pt idx="1">
                  <c:v>302.89999999999998</c:v>
                </c:pt>
                <c:pt idx="2">
                  <c:v>703.88</c:v>
                </c:pt>
                <c:pt idx="3">
                  <c:v>374.83</c:v>
                </c:pt>
                <c:pt idx="4">
                  <c:v>392.81</c:v>
                </c:pt>
              </c:numCache>
            </c:numRef>
          </c:val>
        </c:ser>
        <c:dLbls>
          <c:showLegendKey val="0"/>
          <c:showVal val="0"/>
          <c:showCatName val="0"/>
          <c:showSerName val="0"/>
          <c:showPercent val="0"/>
          <c:showBubbleSize val="0"/>
        </c:dLbls>
        <c:gapWidth val="150"/>
        <c:axId val="97114368"/>
        <c:axId val="97116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97114368"/>
        <c:axId val="97116544"/>
      </c:lineChart>
      <c:dateAx>
        <c:axId val="97114368"/>
        <c:scaling>
          <c:orientation val="minMax"/>
        </c:scaling>
        <c:delete val="1"/>
        <c:axPos val="b"/>
        <c:numFmt formatCode="ge" sourceLinked="1"/>
        <c:majorTickMark val="none"/>
        <c:minorTickMark val="none"/>
        <c:tickLblPos val="none"/>
        <c:crossAx val="97116544"/>
        <c:crosses val="autoZero"/>
        <c:auto val="1"/>
        <c:lblOffset val="100"/>
        <c:baseTimeUnit val="years"/>
      </c:dateAx>
      <c:valAx>
        <c:axId val="9711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14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【98.78】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【22.75】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0" zoomScaleNormal="8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前橋市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339366</v>
      </c>
      <c r="AM8" s="47"/>
      <c r="AN8" s="47"/>
      <c r="AO8" s="47"/>
      <c r="AP8" s="47"/>
      <c r="AQ8" s="47"/>
      <c r="AR8" s="47"/>
      <c r="AS8" s="47"/>
      <c r="AT8" s="43">
        <f>データ!S6</f>
        <v>311.58999999999997</v>
      </c>
      <c r="AU8" s="43"/>
      <c r="AV8" s="43"/>
      <c r="AW8" s="43"/>
      <c r="AX8" s="43"/>
      <c r="AY8" s="43"/>
      <c r="AZ8" s="43"/>
      <c r="BA8" s="43"/>
      <c r="BB8" s="43">
        <f>データ!T6</f>
        <v>1089.1400000000001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52.17</v>
      </c>
      <c r="J10" s="43"/>
      <c r="K10" s="43"/>
      <c r="L10" s="43"/>
      <c r="M10" s="43"/>
      <c r="N10" s="43"/>
      <c r="O10" s="43"/>
      <c r="P10" s="43">
        <f>データ!O6</f>
        <v>0.21</v>
      </c>
      <c r="Q10" s="43"/>
      <c r="R10" s="43"/>
      <c r="S10" s="43"/>
      <c r="T10" s="43"/>
      <c r="U10" s="43"/>
      <c r="V10" s="43"/>
      <c r="W10" s="43">
        <f>データ!P6</f>
        <v>48.92</v>
      </c>
      <c r="X10" s="43"/>
      <c r="Y10" s="43"/>
      <c r="Z10" s="43"/>
      <c r="AA10" s="43"/>
      <c r="AB10" s="43"/>
      <c r="AC10" s="43"/>
      <c r="AD10" s="47">
        <f>データ!Q6</f>
        <v>2116</v>
      </c>
      <c r="AE10" s="47"/>
      <c r="AF10" s="47"/>
      <c r="AG10" s="47"/>
      <c r="AH10" s="47"/>
      <c r="AI10" s="47"/>
      <c r="AJ10" s="47"/>
      <c r="AK10" s="2"/>
      <c r="AL10" s="47">
        <f>データ!U6</f>
        <v>704</v>
      </c>
      <c r="AM10" s="47"/>
      <c r="AN10" s="47"/>
      <c r="AO10" s="47"/>
      <c r="AP10" s="47"/>
      <c r="AQ10" s="47"/>
      <c r="AR10" s="47"/>
      <c r="AS10" s="47"/>
      <c r="AT10" s="43">
        <f>データ!V6</f>
        <v>0.82</v>
      </c>
      <c r="AU10" s="43"/>
      <c r="AV10" s="43"/>
      <c r="AW10" s="43"/>
      <c r="AX10" s="43"/>
      <c r="AY10" s="43"/>
      <c r="AZ10" s="43"/>
      <c r="BA10" s="43"/>
      <c r="BB10" s="43">
        <f>データ!W6</f>
        <v>858.54</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107</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102016</v>
      </c>
      <c r="D6" s="31">
        <f t="shared" si="3"/>
        <v>46</v>
      </c>
      <c r="E6" s="31">
        <f t="shared" si="3"/>
        <v>17</v>
      </c>
      <c r="F6" s="31">
        <f t="shared" si="3"/>
        <v>4</v>
      </c>
      <c r="G6" s="31">
        <f t="shared" si="3"/>
        <v>0</v>
      </c>
      <c r="H6" s="31" t="str">
        <f t="shared" si="3"/>
        <v>群馬県　前橋市</v>
      </c>
      <c r="I6" s="31" t="str">
        <f t="shared" si="3"/>
        <v>法適用</v>
      </c>
      <c r="J6" s="31" t="str">
        <f t="shared" si="3"/>
        <v>下水道事業</v>
      </c>
      <c r="K6" s="31" t="str">
        <f t="shared" si="3"/>
        <v>特定環境保全公共下水道</v>
      </c>
      <c r="L6" s="31" t="str">
        <f t="shared" si="3"/>
        <v>D2</v>
      </c>
      <c r="M6" s="32" t="str">
        <f t="shared" si="3"/>
        <v>-</v>
      </c>
      <c r="N6" s="32">
        <f t="shared" si="3"/>
        <v>52.17</v>
      </c>
      <c r="O6" s="32">
        <f t="shared" si="3"/>
        <v>0.21</v>
      </c>
      <c r="P6" s="32">
        <f t="shared" si="3"/>
        <v>48.92</v>
      </c>
      <c r="Q6" s="32">
        <f t="shared" si="3"/>
        <v>2116</v>
      </c>
      <c r="R6" s="32">
        <f t="shared" si="3"/>
        <v>339366</v>
      </c>
      <c r="S6" s="32">
        <f t="shared" si="3"/>
        <v>311.58999999999997</v>
      </c>
      <c r="T6" s="32">
        <f t="shared" si="3"/>
        <v>1089.1400000000001</v>
      </c>
      <c r="U6" s="32">
        <f t="shared" si="3"/>
        <v>704</v>
      </c>
      <c r="V6" s="32">
        <f t="shared" si="3"/>
        <v>0.82</v>
      </c>
      <c r="W6" s="32">
        <f t="shared" si="3"/>
        <v>858.54</v>
      </c>
      <c r="X6" s="33">
        <f>IF(X7="",NA(),X7)</f>
        <v>71.05</v>
      </c>
      <c r="Y6" s="33">
        <f t="shared" ref="Y6:AG6" si="4">IF(Y7="",NA(),Y7)</f>
        <v>69.84</v>
      </c>
      <c r="Z6" s="33">
        <f t="shared" si="4"/>
        <v>57.07</v>
      </c>
      <c r="AA6" s="33">
        <f t="shared" si="4"/>
        <v>75.28</v>
      </c>
      <c r="AB6" s="33">
        <f t="shared" si="4"/>
        <v>74.38</v>
      </c>
      <c r="AC6" s="33">
        <f t="shared" si="4"/>
        <v>91.52</v>
      </c>
      <c r="AD6" s="33">
        <f t="shared" si="4"/>
        <v>94.73</v>
      </c>
      <c r="AE6" s="33">
        <f t="shared" si="4"/>
        <v>96.59</v>
      </c>
      <c r="AF6" s="33">
        <f t="shared" si="4"/>
        <v>101.24</v>
      </c>
      <c r="AG6" s="33">
        <f t="shared" si="4"/>
        <v>100.94</v>
      </c>
      <c r="AH6" s="32" t="str">
        <f>IF(AH7="","",IF(AH7="-","【-】","【"&amp;SUBSTITUTE(TEXT(AH7,"#,##0.00"),"-","△")&amp;"】"))</f>
        <v>【100.36】</v>
      </c>
      <c r="AI6" s="33">
        <f>IF(AI7="",NA(),AI7)</f>
        <v>472.74</v>
      </c>
      <c r="AJ6" s="33">
        <f t="shared" ref="AJ6:AR6" si="5">IF(AJ7="",NA(),AJ7)</f>
        <v>600.41999999999996</v>
      </c>
      <c r="AK6" s="33">
        <f t="shared" si="5"/>
        <v>1289.44</v>
      </c>
      <c r="AL6" s="33">
        <f t="shared" si="5"/>
        <v>1484.23</v>
      </c>
      <c r="AM6" s="33">
        <f t="shared" si="5"/>
        <v>1487.67</v>
      </c>
      <c r="AN6" s="33">
        <f t="shared" si="5"/>
        <v>243.86</v>
      </c>
      <c r="AO6" s="33">
        <f t="shared" si="5"/>
        <v>236.15</v>
      </c>
      <c r="AP6" s="33">
        <f t="shared" si="5"/>
        <v>232.81</v>
      </c>
      <c r="AQ6" s="33">
        <f t="shared" si="5"/>
        <v>184.13</v>
      </c>
      <c r="AR6" s="33">
        <f t="shared" si="5"/>
        <v>101.85</v>
      </c>
      <c r="AS6" s="32" t="str">
        <f>IF(AS7="","",IF(AS7="-","【-】","【"&amp;SUBSTITUTE(TEXT(AS7,"#,##0.00"),"-","△")&amp;"】"))</f>
        <v>【98.78】</v>
      </c>
      <c r="AT6" s="33">
        <f>IF(AT7="",NA(),AT7)</f>
        <v>7.69</v>
      </c>
      <c r="AU6" s="33">
        <f t="shared" ref="AU6:BC6" si="6">IF(AU7="",NA(),AU7)</f>
        <v>6.94</v>
      </c>
      <c r="AV6" s="33">
        <f t="shared" si="6"/>
        <v>6.47</v>
      </c>
      <c r="AW6" s="33">
        <f t="shared" si="6"/>
        <v>4.1100000000000003</v>
      </c>
      <c r="AX6" s="33">
        <f t="shared" si="6"/>
        <v>2.15</v>
      </c>
      <c r="AY6" s="33">
        <f t="shared" si="6"/>
        <v>341.28</v>
      </c>
      <c r="AZ6" s="33">
        <f t="shared" si="6"/>
        <v>243.58</v>
      </c>
      <c r="BA6" s="33">
        <f t="shared" si="6"/>
        <v>290.19</v>
      </c>
      <c r="BB6" s="33">
        <f t="shared" si="6"/>
        <v>63.22</v>
      </c>
      <c r="BC6" s="33">
        <f t="shared" si="6"/>
        <v>49.07</v>
      </c>
      <c r="BD6" s="32" t="str">
        <f>IF(BD7="","",IF(BD7="-","【-】","【"&amp;SUBSTITUTE(TEXT(BD7,"#,##0.00"),"-","△")&amp;"】"))</f>
        <v>【58.70】</v>
      </c>
      <c r="BE6" s="33">
        <f>IF(BE7="",NA(),BE7)</f>
        <v>1488.62</v>
      </c>
      <c r="BF6" s="33">
        <f t="shared" ref="BF6:BN6" si="7">IF(BF7="",NA(),BF7)</f>
        <v>1394.06</v>
      </c>
      <c r="BG6" s="33">
        <f t="shared" si="7"/>
        <v>2515.2199999999998</v>
      </c>
      <c r="BH6" s="33">
        <f t="shared" si="7"/>
        <v>4281.08</v>
      </c>
      <c r="BI6" s="33">
        <f t="shared" si="7"/>
        <v>3335.68</v>
      </c>
      <c r="BJ6" s="33">
        <f t="shared" si="7"/>
        <v>1764.87</v>
      </c>
      <c r="BK6" s="33">
        <f t="shared" si="7"/>
        <v>1622.51</v>
      </c>
      <c r="BL6" s="33">
        <f t="shared" si="7"/>
        <v>1569.13</v>
      </c>
      <c r="BM6" s="33">
        <f t="shared" si="7"/>
        <v>1436</v>
      </c>
      <c r="BN6" s="33">
        <f t="shared" si="7"/>
        <v>1434.89</v>
      </c>
      <c r="BO6" s="32" t="str">
        <f>IF(BO7="","",IF(BO7="-","【-】","【"&amp;SUBSTITUTE(TEXT(BO7,"#,##0.00"),"-","△")&amp;"】"))</f>
        <v>【1,457.06】</v>
      </c>
      <c r="BP6" s="33">
        <f>IF(BP7="",NA(),BP7)</f>
        <v>39.07</v>
      </c>
      <c r="BQ6" s="33">
        <f t="shared" ref="BQ6:BY6" si="8">IF(BQ7="",NA(),BQ7)</f>
        <v>39.99</v>
      </c>
      <c r="BR6" s="33">
        <f t="shared" si="8"/>
        <v>24.02</v>
      </c>
      <c r="BS6" s="33">
        <f t="shared" si="8"/>
        <v>32.85</v>
      </c>
      <c r="BT6" s="33">
        <f t="shared" si="8"/>
        <v>34.869999999999997</v>
      </c>
      <c r="BU6" s="33">
        <f t="shared" si="8"/>
        <v>60.75</v>
      </c>
      <c r="BV6" s="33">
        <f t="shared" si="8"/>
        <v>62.83</v>
      </c>
      <c r="BW6" s="33">
        <f t="shared" si="8"/>
        <v>64.63</v>
      </c>
      <c r="BX6" s="33">
        <f t="shared" si="8"/>
        <v>66.56</v>
      </c>
      <c r="BY6" s="33">
        <f t="shared" si="8"/>
        <v>66.22</v>
      </c>
      <c r="BZ6" s="32" t="str">
        <f>IF(BZ7="","",IF(BZ7="-","【-】","【"&amp;SUBSTITUTE(TEXT(BZ7,"#,##0.00"),"-","△")&amp;"】"))</f>
        <v>【64.73】</v>
      </c>
      <c r="CA6" s="33">
        <f>IF(CA7="",NA(),CA7)</f>
        <v>294.22000000000003</v>
      </c>
      <c r="CB6" s="33">
        <f t="shared" ref="CB6:CJ6" si="9">IF(CB7="",NA(),CB7)</f>
        <v>302.89999999999998</v>
      </c>
      <c r="CC6" s="33">
        <f t="shared" si="9"/>
        <v>703.88</v>
      </c>
      <c r="CD6" s="33">
        <f t="shared" si="9"/>
        <v>374.83</v>
      </c>
      <c r="CE6" s="33">
        <f t="shared" si="9"/>
        <v>392.81</v>
      </c>
      <c r="CF6" s="33">
        <f t="shared" si="9"/>
        <v>256</v>
      </c>
      <c r="CG6" s="33">
        <f t="shared" si="9"/>
        <v>250.43</v>
      </c>
      <c r="CH6" s="33">
        <f t="shared" si="9"/>
        <v>245.75</v>
      </c>
      <c r="CI6" s="33">
        <f t="shared" si="9"/>
        <v>244.29</v>
      </c>
      <c r="CJ6" s="33">
        <f t="shared" si="9"/>
        <v>246.72</v>
      </c>
      <c r="CK6" s="32" t="str">
        <f>IF(CK7="","",IF(CK7="-","【-】","【"&amp;SUBSTITUTE(TEXT(CK7,"#,##0.00"),"-","△")&amp;"】"))</f>
        <v>【250.25】</v>
      </c>
      <c r="CL6" s="33">
        <f>IF(CL7="",NA(),CL7)</f>
        <v>35</v>
      </c>
      <c r="CM6" s="33">
        <f t="shared" ref="CM6:CU6" si="10">IF(CM7="",NA(),CM7)</f>
        <v>31.5</v>
      </c>
      <c r="CN6" s="33">
        <f t="shared" si="10"/>
        <v>20.7</v>
      </c>
      <c r="CO6" s="33">
        <f t="shared" si="10"/>
        <v>26.6</v>
      </c>
      <c r="CP6" s="33">
        <f t="shared" si="10"/>
        <v>27.6</v>
      </c>
      <c r="CQ6" s="33">
        <f t="shared" si="10"/>
        <v>41.59</v>
      </c>
      <c r="CR6" s="33">
        <f t="shared" si="10"/>
        <v>42.31</v>
      </c>
      <c r="CS6" s="33">
        <f t="shared" si="10"/>
        <v>43.65</v>
      </c>
      <c r="CT6" s="33">
        <f t="shared" si="10"/>
        <v>43.58</v>
      </c>
      <c r="CU6" s="33">
        <f t="shared" si="10"/>
        <v>41.35</v>
      </c>
      <c r="CV6" s="32" t="str">
        <f>IF(CV7="","",IF(CV7="-","【-】","【"&amp;SUBSTITUTE(TEXT(CV7,"#,##0.00"),"-","△")&amp;"】"))</f>
        <v>【40.31】</v>
      </c>
      <c r="CW6" s="33">
        <f>IF(CW7="",NA(),CW7)</f>
        <v>67.790000000000006</v>
      </c>
      <c r="CX6" s="33">
        <f t="shared" ref="CX6:DF6" si="11">IF(CX7="",NA(),CX7)</f>
        <v>26.7</v>
      </c>
      <c r="CY6" s="33">
        <f t="shared" si="11"/>
        <v>28.29</v>
      </c>
      <c r="CZ6" s="33">
        <f t="shared" si="11"/>
        <v>28.29</v>
      </c>
      <c r="DA6" s="33">
        <f t="shared" si="11"/>
        <v>26.56</v>
      </c>
      <c r="DB6" s="33">
        <f t="shared" si="11"/>
        <v>80.47</v>
      </c>
      <c r="DC6" s="33">
        <f t="shared" si="11"/>
        <v>81.3</v>
      </c>
      <c r="DD6" s="33">
        <f t="shared" si="11"/>
        <v>82.2</v>
      </c>
      <c r="DE6" s="33">
        <f t="shared" si="11"/>
        <v>82.35</v>
      </c>
      <c r="DF6" s="33">
        <f t="shared" si="11"/>
        <v>82.9</v>
      </c>
      <c r="DG6" s="32" t="str">
        <f>IF(DG7="","",IF(DG7="-","【-】","【"&amp;SUBSTITUTE(TEXT(DG7,"#,##0.00"),"-","△")&amp;"】"))</f>
        <v>【81.28】</v>
      </c>
      <c r="DH6" s="33">
        <f>IF(DH7="",NA(),DH7)</f>
        <v>26.33</v>
      </c>
      <c r="DI6" s="33">
        <f t="shared" ref="DI6:DQ6" si="12">IF(DI7="",NA(),DI7)</f>
        <v>27.46</v>
      </c>
      <c r="DJ6" s="33">
        <f t="shared" si="12"/>
        <v>28.79</v>
      </c>
      <c r="DK6" s="33">
        <f t="shared" si="12"/>
        <v>43.83</v>
      </c>
      <c r="DL6" s="33">
        <f t="shared" si="12"/>
        <v>45.67</v>
      </c>
      <c r="DM6" s="33">
        <f t="shared" si="12"/>
        <v>11.86</v>
      </c>
      <c r="DN6" s="33">
        <f t="shared" si="12"/>
        <v>12.99</v>
      </c>
      <c r="DO6" s="33">
        <f t="shared" si="12"/>
        <v>13.6</v>
      </c>
      <c r="DP6" s="33">
        <f t="shared" si="12"/>
        <v>22.34</v>
      </c>
      <c r="DQ6" s="33">
        <f t="shared" si="12"/>
        <v>22.79</v>
      </c>
      <c r="DR6" s="32" t="str">
        <f>IF(DR7="","",IF(DR7="-","【-】","【"&amp;SUBSTITUTE(TEXT(DR7,"#,##0.00"),"-","△")&amp;"】"))</f>
        <v>【22.75】</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3">
        <f t="shared" si="13"/>
        <v>0.04</v>
      </c>
      <c r="EC6" s="32" t="str">
        <f>IF(EC7="","",IF(EC7="-","【-】","【"&amp;SUBSTITUTE(TEXT(EC7,"#,##0.00"),"-","△")&amp;"】"))</f>
        <v>【0.03】</v>
      </c>
      <c r="ED6" s="32">
        <f>IF(ED7="",NA(),ED7)</f>
        <v>0</v>
      </c>
      <c r="EE6" s="33">
        <f t="shared" ref="EE6:EM6" si="14">IF(EE7="",NA(),EE7)</f>
        <v>6.43</v>
      </c>
      <c r="EF6" s="32">
        <f t="shared" si="14"/>
        <v>0</v>
      </c>
      <c r="EG6" s="32">
        <f t="shared" si="14"/>
        <v>0</v>
      </c>
      <c r="EH6" s="32">
        <f t="shared" si="14"/>
        <v>0</v>
      </c>
      <c r="EI6" s="33">
        <f t="shared" si="14"/>
        <v>0.1</v>
      </c>
      <c r="EJ6" s="33">
        <f t="shared" si="14"/>
        <v>0.11</v>
      </c>
      <c r="EK6" s="33">
        <f t="shared" si="14"/>
        <v>0.05</v>
      </c>
      <c r="EL6" s="33">
        <f t="shared" si="14"/>
        <v>0.04</v>
      </c>
      <c r="EM6" s="33">
        <f t="shared" si="14"/>
        <v>7.0000000000000007E-2</v>
      </c>
      <c r="EN6" s="32" t="str">
        <f>IF(EN7="","",IF(EN7="-","【-】","【"&amp;SUBSTITUTE(TEXT(EN7,"#,##0.00"),"-","△")&amp;"】"))</f>
        <v>【0.10】</v>
      </c>
    </row>
    <row r="7" spans="1:147" s="34" customFormat="1">
      <c r="A7" s="26"/>
      <c r="B7" s="35">
        <v>2015</v>
      </c>
      <c r="C7" s="35">
        <v>102016</v>
      </c>
      <c r="D7" s="35">
        <v>46</v>
      </c>
      <c r="E7" s="35">
        <v>17</v>
      </c>
      <c r="F7" s="35">
        <v>4</v>
      </c>
      <c r="G7" s="35">
        <v>0</v>
      </c>
      <c r="H7" s="35" t="s">
        <v>96</v>
      </c>
      <c r="I7" s="35" t="s">
        <v>97</v>
      </c>
      <c r="J7" s="35" t="s">
        <v>98</v>
      </c>
      <c r="K7" s="35" t="s">
        <v>99</v>
      </c>
      <c r="L7" s="35" t="s">
        <v>100</v>
      </c>
      <c r="M7" s="36" t="s">
        <v>101</v>
      </c>
      <c r="N7" s="36">
        <v>52.17</v>
      </c>
      <c r="O7" s="36">
        <v>0.21</v>
      </c>
      <c r="P7" s="36">
        <v>48.92</v>
      </c>
      <c r="Q7" s="36">
        <v>2116</v>
      </c>
      <c r="R7" s="36">
        <v>339366</v>
      </c>
      <c r="S7" s="36">
        <v>311.58999999999997</v>
      </c>
      <c r="T7" s="36">
        <v>1089.1400000000001</v>
      </c>
      <c r="U7" s="36">
        <v>704</v>
      </c>
      <c r="V7" s="36">
        <v>0.82</v>
      </c>
      <c r="W7" s="36">
        <v>858.54</v>
      </c>
      <c r="X7" s="36">
        <v>71.05</v>
      </c>
      <c r="Y7" s="36">
        <v>69.84</v>
      </c>
      <c r="Z7" s="36">
        <v>57.07</v>
      </c>
      <c r="AA7" s="36">
        <v>75.28</v>
      </c>
      <c r="AB7" s="36">
        <v>74.38</v>
      </c>
      <c r="AC7" s="36">
        <v>91.52</v>
      </c>
      <c r="AD7" s="36">
        <v>94.73</v>
      </c>
      <c r="AE7" s="36">
        <v>96.59</v>
      </c>
      <c r="AF7" s="36">
        <v>101.24</v>
      </c>
      <c r="AG7" s="36">
        <v>100.94</v>
      </c>
      <c r="AH7" s="36">
        <v>100.36</v>
      </c>
      <c r="AI7" s="36">
        <v>472.74</v>
      </c>
      <c r="AJ7" s="36">
        <v>600.41999999999996</v>
      </c>
      <c r="AK7" s="36">
        <v>1289.44</v>
      </c>
      <c r="AL7" s="36">
        <v>1484.23</v>
      </c>
      <c r="AM7" s="36">
        <v>1487.67</v>
      </c>
      <c r="AN7" s="36">
        <v>243.86</v>
      </c>
      <c r="AO7" s="36">
        <v>236.15</v>
      </c>
      <c r="AP7" s="36">
        <v>232.81</v>
      </c>
      <c r="AQ7" s="36">
        <v>184.13</v>
      </c>
      <c r="AR7" s="36">
        <v>101.85</v>
      </c>
      <c r="AS7" s="36">
        <v>98.78</v>
      </c>
      <c r="AT7" s="36">
        <v>7.69</v>
      </c>
      <c r="AU7" s="36">
        <v>6.94</v>
      </c>
      <c r="AV7" s="36">
        <v>6.47</v>
      </c>
      <c r="AW7" s="36">
        <v>4.1100000000000003</v>
      </c>
      <c r="AX7" s="36">
        <v>2.15</v>
      </c>
      <c r="AY7" s="36">
        <v>341.28</v>
      </c>
      <c r="AZ7" s="36">
        <v>243.58</v>
      </c>
      <c r="BA7" s="36">
        <v>290.19</v>
      </c>
      <c r="BB7" s="36">
        <v>63.22</v>
      </c>
      <c r="BC7" s="36">
        <v>49.07</v>
      </c>
      <c r="BD7" s="36">
        <v>58.7</v>
      </c>
      <c r="BE7" s="36">
        <v>1488.62</v>
      </c>
      <c r="BF7" s="36">
        <v>1394.06</v>
      </c>
      <c r="BG7" s="36">
        <v>2515.2199999999998</v>
      </c>
      <c r="BH7" s="36">
        <v>4281.08</v>
      </c>
      <c r="BI7" s="36">
        <v>3335.68</v>
      </c>
      <c r="BJ7" s="36">
        <v>1764.87</v>
      </c>
      <c r="BK7" s="36">
        <v>1622.51</v>
      </c>
      <c r="BL7" s="36">
        <v>1569.13</v>
      </c>
      <c r="BM7" s="36">
        <v>1436</v>
      </c>
      <c r="BN7" s="36">
        <v>1434.89</v>
      </c>
      <c r="BO7" s="36">
        <v>1457.06</v>
      </c>
      <c r="BP7" s="36">
        <v>39.07</v>
      </c>
      <c r="BQ7" s="36">
        <v>39.99</v>
      </c>
      <c r="BR7" s="36">
        <v>24.02</v>
      </c>
      <c r="BS7" s="36">
        <v>32.85</v>
      </c>
      <c r="BT7" s="36">
        <v>34.869999999999997</v>
      </c>
      <c r="BU7" s="36">
        <v>60.75</v>
      </c>
      <c r="BV7" s="36">
        <v>62.83</v>
      </c>
      <c r="BW7" s="36">
        <v>64.63</v>
      </c>
      <c r="BX7" s="36">
        <v>66.56</v>
      </c>
      <c r="BY7" s="36">
        <v>66.22</v>
      </c>
      <c r="BZ7" s="36">
        <v>64.73</v>
      </c>
      <c r="CA7" s="36">
        <v>294.22000000000003</v>
      </c>
      <c r="CB7" s="36">
        <v>302.89999999999998</v>
      </c>
      <c r="CC7" s="36">
        <v>703.88</v>
      </c>
      <c r="CD7" s="36">
        <v>374.83</v>
      </c>
      <c r="CE7" s="36">
        <v>392.81</v>
      </c>
      <c r="CF7" s="36">
        <v>256</v>
      </c>
      <c r="CG7" s="36">
        <v>250.43</v>
      </c>
      <c r="CH7" s="36">
        <v>245.75</v>
      </c>
      <c r="CI7" s="36">
        <v>244.29</v>
      </c>
      <c r="CJ7" s="36">
        <v>246.72</v>
      </c>
      <c r="CK7" s="36">
        <v>250.25</v>
      </c>
      <c r="CL7" s="36">
        <v>35</v>
      </c>
      <c r="CM7" s="36">
        <v>31.5</v>
      </c>
      <c r="CN7" s="36">
        <v>20.7</v>
      </c>
      <c r="CO7" s="36">
        <v>26.6</v>
      </c>
      <c r="CP7" s="36">
        <v>27.6</v>
      </c>
      <c r="CQ7" s="36">
        <v>41.59</v>
      </c>
      <c r="CR7" s="36">
        <v>42.31</v>
      </c>
      <c r="CS7" s="36">
        <v>43.65</v>
      </c>
      <c r="CT7" s="36">
        <v>43.58</v>
      </c>
      <c r="CU7" s="36">
        <v>41.35</v>
      </c>
      <c r="CV7" s="36">
        <v>40.31</v>
      </c>
      <c r="CW7" s="36">
        <v>67.790000000000006</v>
      </c>
      <c r="CX7" s="36">
        <v>26.7</v>
      </c>
      <c r="CY7" s="36">
        <v>28.29</v>
      </c>
      <c r="CZ7" s="36">
        <v>28.29</v>
      </c>
      <c r="DA7" s="36">
        <v>26.56</v>
      </c>
      <c r="DB7" s="36">
        <v>80.47</v>
      </c>
      <c r="DC7" s="36">
        <v>81.3</v>
      </c>
      <c r="DD7" s="36">
        <v>82.2</v>
      </c>
      <c r="DE7" s="36">
        <v>82.35</v>
      </c>
      <c r="DF7" s="36">
        <v>82.9</v>
      </c>
      <c r="DG7" s="36">
        <v>81.28</v>
      </c>
      <c r="DH7" s="36">
        <v>26.33</v>
      </c>
      <c r="DI7" s="36">
        <v>27.46</v>
      </c>
      <c r="DJ7" s="36">
        <v>28.79</v>
      </c>
      <c r="DK7" s="36">
        <v>43.83</v>
      </c>
      <c r="DL7" s="36">
        <v>45.67</v>
      </c>
      <c r="DM7" s="36">
        <v>11.86</v>
      </c>
      <c r="DN7" s="36">
        <v>12.99</v>
      </c>
      <c r="DO7" s="36">
        <v>13.6</v>
      </c>
      <c r="DP7" s="36">
        <v>22.34</v>
      </c>
      <c r="DQ7" s="36">
        <v>22.79</v>
      </c>
      <c r="DR7" s="36">
        <v>22.75</v>
      </c>
      <c r="DS7" s="36">
        <v>0</v>
      </c>
      <c r="DT7" s="36">
        <v>0</v>
      </c>
      <c r="DU7" s="36">
        <v>0</v>
      </c>
      <c r="DV7" s="36">
        <v>0</v>
      </c>
      <c r="DW7" s="36">
        <v>0</v>
      </c>
      <c r="DX7" s="36">
        <v>0</v>
      </c>
      <c r="DY7" s="36">
        <v>0</v>
      </c>
      <c r="DZ7" s="36">
        <v>0</v>
      </c>
      <c r="EA7" s="36">
        <v>0</v>
      </c>
      <c r="EB7" s="36">
        <v>0.04</v>
      </c>
      <c r="EC7" s="36">
        <v>0.03</v>
      </c>
      <c r="ED7" s="36">
        <v>0</v>
      </c>
      <c r="EE7" s="36">
        <v>6.43</v>
      </c>
      <c r="EF7" s="36">
        <v>0</v>
      </c>
      <c r="EG7" s="36">
        <v>0</v>
      </c>
      <c r="EH7" s="36">
        <v>0</v>
      </c>
      <c r="EI7" s="36">
        <v>0.1</v>
      </c>
      <c r="EJ7" s="36">
        <v>0.11</v>
      </c>
      <c r="EK7" s="36">
        <v>0.05</v>
      </c>
      <c r="EL7" s="36">
        <v>0.04</v>
      </c>
      <c r="EM7" s="36">
        <v>7.0000000000000007E-2</v>
      </c>
      <c r="EN7" s="36">
        <v>0.1</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2017-02-15T00:58:45Z</cp:lastPrinted>
  <dcterms:created xsi:type="dcterms:W3CDTF">2017-02-08T02:38:33Z</dcterms:created>
  <dcterms:modified xsi:type="dcterms:W3CDTF">2017-02-15T00:58:48Z</dcterms:modified>
  <cp:category/>
</cp:coreProperties>
</file>