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20_●中之条町\"/>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AY8" i="4" s="1"/>
  <c r="R6" i="5"/>
  <c r="Q6" i="5"/>
  <c r="AI8" i="4" s="1"/>
  <c r="P6" i="5"/>
  <c r="Z10" i="4" s="1"/>
  <c r="O6" i="5"/>
  <c r="N6" i="5"/>
  <c r="M6" i="5"/>
  <c r="L6" i="5"/>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B10" i="4"/>
  <c r="AQ8" i="4"/>
  <c r="Z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<sst xmlns="http://schemas.openxmlformats.org/spreadsheetml/2006/main" count="217" uniqueCount="107">
  <si>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</si>
  <si>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</si>
  <si>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</si>
  <si>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</si>
  <si>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</si>
  <si>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</si>
  <si>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</si>
  <si>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</si>
  <si>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</si>
  <si>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</si>
  <si>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</si>
  <si>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</si>
  <si>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</si>
  <si>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</si>
  <si>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</si>
  <si>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</si>
  <si>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</si>
  <si>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</si>
  <si>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</si>
  <si>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</si>
  <si>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</si>
  <si>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</si>
  <si>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</si>
  <si>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</si>
  <si>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</si>
  <si>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</si>
  <si>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</si>
  <si>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</si>
  <si>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</si>
  <si>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</si>
  <si>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</si>
  <si>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</si>
  <si>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</si>
  <si>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</si>
  <si>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</si>
  <si>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</si>
  <si>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</si>
  <si>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</si>
  <si>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</si>
  <si>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</si>
  <si>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</si>
  <si>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</si>
  <si>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</si>
  <si>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</si>
  <si>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</si>
  <si>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</si>
  <si>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</si>
  <si>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</si>
  <si>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</si>
  <si>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</si>
  <si>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</si>
  <si>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</si>
  <si>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</si>
  <si>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</si>
  <si>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</si>
  <si>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</si>
  <si>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</si>
  <si>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</si>
  <si>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</si>
  <si>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</si>
  <si>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</si>
  <si>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</si>
  <si>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</si>
  <si>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</si>
  <si>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</si>
  <si>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</si>
  <si>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</si>
  <si>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</si>
  <si>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</si>
  <si>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</si>
  <si>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</si>
  <si>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</si>
  <si>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</si>
  <si>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</si>
  <si>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</si>
  <si>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</si>
  <si>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</si>
  <si>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</si>
  <si>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</si>
  <si>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</si>
  <si>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</si>
  <si>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</si>
  <si>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</si>
  <si>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</si>
  <si>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</si>
  <si>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</si>
  <si>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</si>
  <si>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</si>
  <si>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</si>
  <si>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</si>
  <si>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</si>
  <si>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</si>
  <si>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</si>
  <si>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中之条町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</si>
  <si>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</si>
  <si>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</si>
  <si>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</si>
  <si>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</si>
  <si>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</si>
  <si>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</si>
  <si>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</si>
  <si>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</si>
  <si>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</si>
  <si>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</si>
  <si>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xml:space="preserve">
①経常収益比率は118.63%となっており、経常収益の殆どが給水収益であり安定している。
②累積欠損金比率は0%であり欠損金が無い。
③流動比率は472.84%と類似団体の平均値を上回っており、短期的な債務については支払い能力がある。平成２６年度については、会計基準見直しの影響で流動負債に計上するべき金額が増加したことによるもので、その後の増減は少ない。
④企業債残高対給水収益比率は類似団体の6割程度で低く企業債残高が少なく、起債に頼らない設備投資を行っている。
⑤料金回収率は115.64%と給水に係る費用を給水収益で賄えている。
⑥給水原価は類似団体と比較すると45円程度安く、費用の抑制など効率的な経営に努めている
⑦施設利用率はほぼ40%で推移しており類似団体と比較すると利用率が悪く、施設の規模の見直しを検討する必要がある。
⑧</t>
    </r>
    <r>
      <rPr>
        <sz val="11"/>
        <rFont val="ＭＳ ゴシック"/>
        <family val="3"/>
        <charset val="128"/>
      </rPr>
      <t>有収率は84.84%と、類似団体の平均を上回っているが、引き続き漏水対策等を進めていきたい。</t>
    </r>
    <rPh sb="170" eb="171">
      <t>ゴ</t>
    </rPh>
    <rPh sb="172" eb="174">
      <t>ゾウゲン</t>
    </rPh>
    <rPh sb="175" eb="176">
      <t>スク</t>
    </rPh>
    <rPh sb="384" eb="386">
      <t>ルイジ</t>
    </rPh>
    <rPh sb="386" eb="388">
      <t>ダンタイ</t>
    </rPh>
    <rPh sb="389" eb="391">
      <t>ヘイキン</t>
    </rPh>
    <rPh sb="392" eb="394">
      <t>ウワマワ</t>
    </rPh>
    <phoneticPr fontId="4"/>
  </si>
  <si>
    <t xml:space="preserve">
①有形固定資産減価償却率は47.79%となり、類似団体と同程度に老朽化が進んでいる。
②管路経年化率は1.62%と低く、耐用年数を超えている管路の割合は低い。
③管路更新率がデータ上は0％になっているが、3年計画で管路の更新工事を実施しており平成29年度に更新が完了する予定である。今後も計画的に更新を行いたい。</t>
    <rPh sb="91" eb="92">
      <t>ジョウ</t>
    </rPh>
    <rPh sb="104" eb="105">
      <t>ネン</t>
    </rPh>
    <rPh sb="105" eb="107">
      <t>ケイカク</t>
    </rPh>
    <rPh sb="108" eb="110">
      <t>カンロ</t>
    </rPh>
    <rPh sb="111" eb="113">
      <t>コウシン</t>
    </rPh>
    <rPh sb="113" eb="115">
      <t>コウジ</t>
    </rPh>
    <rPh sb="116" eb="118">
      <t>ジッシ</t>
    </rPh>
    <rPh sb="122" eb="124">
      <t>ヘイセイ</t>
    </rPh>
    <rPh sb="126" eb="128">
      <t>ネンド</t>
    </rPh>
    <rPh sb="129" eb="131">
      <t>コウシン</t>
    </rPh>
    <rPh sb="132" eb="134">
      <t>カンリョウ</t>
    </rPh>
    <rPh sb="136" eb="138">
      <t>ヨテイ</t>
    </rPh>
    <rPh sb="142" eb="144">
      <t>コンゴ</t>
    </rPh>
    <rPh sb="145" eb="148">
      <t>ケイカクテキ</t>
    </rPh>
    <rPh sb="149" eb="151">
      <t>コウシン</t>
    </rPh>
    <rPh sb="152" eb="153">
      <t>オコナ</t>
    </rPh>
    <phoneticPr fontId="4"/>
  </si>
  <si>
    <t xml:space="preserve">
　経常収支比率・料金回収率ともに高い水準を保っているが、今後も料金水準を維持するには、施設規模の適正化を図るため施設利用率を上げる必要がある。
　管路経年化率は低いが、更新需要を平準化し安定的に実施するための更新計画が必要である。
　管路更新にあたっては経営の健全性を維持しつつ、投資計画を見直していく必要がある。</t>
    <rPh sb="22" eb="23">
      <t>タモ</t>
    </rPh>
    <rPh sb="29" eb="31">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</si>
</sst>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18" fillId="0" borderId="9" xfId="0" applyFont="1" applyFill="1" applyBorder="1" applyAlignment="1" applyProtection="1">
      <alignment horizontal="left" vertical="top" wrapText="1"/>
      <protection locked="0"/>
    </xf>
    <xf numFmtId="0" fontId="18" fillId="0" borderId="0" xfId="0" applyFont="1" applyFill="1" applyBorder="1" applyAlignment="1" applyProtection="1">
      <alignment horizontal="left" vertical="top" wrapText="1"/>
      <protection locked="0"/>
    </xf>
    <xf numFmtId="0" fontId="18" fillId="0" borderId="10"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0.55000000000000004</c:v>
                </c:pt>
                <c:pt idx="1">
                  <c:v>1.61</c:v>
                </c:pt>
                <c:pt idx="2">
                  <c:v>2.13</c:v>
                </c:pt>
                <c:pt idx="3">
                  <c:v>0.54</c:v>
                </c:pt>
                <c:pt idx="4" formatCode="#,##0.00;&quot;△&quot;#,##0.00">
                  <c:v>0</c:v>
                </c:pt>
              </c:numCache>
            </c:numRef>
          </c:val>
        </c:ser>
        <c:dLbls>
          <c:showLegendKey val="0"/>
          <c:showVal val="0"/>
          <c:showCatName val="0"/>
          <c:showSerName val="0"/>
          <c:showPercent val="0"/>
          <c:showBubbleSize val="0"/>
        </c:dLbls>
        <c:gapWidth val="150"/>
        <c:axId val="114363968"/>
        <c:axId val="114364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c:v>
                </c:pt>
                <c:pt idx="2">
                  <c:v>0.71</c:v>
                </c:pt>
                <c:pt idx="3">
                  <c:v>0.68</c:v>
                </c:pt>
                <c:pt idx="4">
                  <c:v>1.65</c:v>
                </c:pt>
              </c:numCache>
            </c:numRef>
          </c:val>
          <c:smooth val="0"/>
        </c:ser>
        <c:dLbls>
          <c:showLegendKey val="0"/>
          <c:showVal val="0"/>
          <c:showCatName val="0"/>
          <c:showSerName val="0"/>
          <c:showPercent val="0"/>
          <c:showBubbleSize val="0"/>
        </c:dLbls>
        <c:marker val="1"/>
        <c:smooth val="0"/>
        <c:axId val="114363968"/>
        <c:axId val="114364360"/>
      </c:lineChart>
      <c:dateAx>
        <c:axId val="114363968"/>
        <c:scaling>
          <c:orientation val="minMax"/>
        </c:scaling>
        <c:delete val="1"/>
        <c:axPos val="b"/>
        <c:numFmt formatCode="ge" sourceLinked="1"/>
        <c:majorTickMark val="none"/>
        <c:minorTickMark val="none"/>
        <c:tickLblPos val="none"/>
        <c:crossAx val="114364360"/>
        <c:crosses val="autoZero"/>
        <c:auto val="1"/>
        <c:lblOffset val="100"/>
        <c:baseTimeUnit val="years"/>
      </c:dateAx>
      <c:valAx>
        <c:axId val="114364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36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43.87</c:v>
                </c:pt>
                <c:pt idx="1">
                  <c:v>44.72</c:v>
                </c:pt>
                <c:pt idx="2">
                  <c:v>41.95</c:v>
                </c:pt>
                <c:pt idx="3">
                  <c:v>39.01</c:v>
                </c:pt>
                <c:pt idx="4">
                  <c:v>38.6</c:v>
                </c:pt>
              </c:numCache>
            </c:numRef>
          </c:val>
        </c:ser>
        <c:dLbls>
          <c:showLegendKey val="0"/>
          <c:showVal val="0"/>
          <c:showCatName val="0"/>
          <c:showSerName val="0"/>
          <c:showPercent val="0"/>
          <c:showBubbleSize val="0"/>
        </c:dLbls>
        <c:gapWidth val="150"/>
        <c:axId val="114490376"/>
        <c:axId val="23667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52.9</c:v>
                </c:pt>
                <c:pt idx="1">
                  <c:v>54.51</c:v>
                </c:pt>
                <c:pt idx="2">
                  <c:v>54.47</c:v>
                </c:pt>
                <c:pt idx="3">
                  <c:v>53.61</c:v>
                </c:pt>
                <c:pt idx="4">
                  <c:v>53.52</c:v>
                </c:pt>
              </c:numCache>
            </c:numRef>
          </c:val>
          <c:smooth val="0"/>
        </c:ser>
        <c:dLbls>
          <c:showLegendKey val="0"/>
          <c:showVal val="0"/>
          <c:showCatName val="0"/>
          <c:showSerName val="0"/>
          <c:showPercent val="0"/>
          <c:showBubbleSize val="0"/>
        </c:dLbls>
        <c:marker val="1"/>
        <c:smooth val="0"/>
        <c:axId val="114490376"/>
        <c:axId val="236677264"/>
      </c:lineChart>
      <c:dateAx>
        <c:axId val="114490376"/>
        <c:scaling>
          <c:orientation val="minMax"/>
        </c:scaling>
        <c:delete val="1"/>
        <c:axPos val="b"/>
        <c:numFmt formatCode="ge" sourceLinked="1"/>
        <c:majorTickMark val="none"/>
        <c:minorTickMark val="none"/>
        <c:tickLblPos val="none"/>
        <c:crossAx val="236677264"/>
        <c:crosses val="autoZero"/>
        <c:auto val="1"/>
        <c:lblOffset val="100"/>
        <c:baseTimeUnit val="years"/>
      </c:dateAx>
      <c:valAx>
        <c:axId val="23667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490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75.73</c:v>
                </c:pt>
                <c:pt idx="1">
                  <c:v>73.75</c:v>
                </c:pt>
                <c:pt idx="2">
                  <c:v>78.099999999999994</c:v>
                </c:pt>
                <c:pt idx="3">
                  <c:v>84.3</c:v>
                </c:pt>
                <c:pt idx="4">
                  <c:v>84.84</c:v>
                </c:pt>
              </c:numCache>
            </c:numRef>
          </c:val>
        </c:ser>
        <c:dLbls>
          <c:showLegendKey val="0"/>
          <c:showVal val="0"/>
          <c:showCatName val="0"/>
          <c:showSerName val="0"/>
          <c:showPercent val="0"/>
          <c:showBubbleSize val="0"/>
        </c:dLbls>
        <c:gapWidth val="150"/>
        <c:axId val="236678440"/>
        <c:axId val="23667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81.63</c:v>
                </c:pt>
                <c:pt idx="1">
                  <c:v>81.790000000000006</c:v>
                </c:pt>
                <c:pt idx="2">
                  <c:v>81.459999999999994</c:v>
                </c:pt>
                <c:pt idx="3">
                  <c:v>81.31</c:v>
                </c:pt>
                <c:pt idx="4">
                  <c:v>81.459999999999994</c:v>
                </c:pt>
              </c:numCache>
            </c:numRef>
          </c:val>
          <c:smooth val="0"/>
        </c:ser>
        <c:dLbls>
          <c:showLegendKey val="0"/>
          <c:showVal val="0"/>
          <c:showCatName val="0"/>
          <c:showSerName val="0"/>
          <c:showPercent val="0"/>
          <c:showBubbleSize val="0"/>
        </c:dLbls>
        <c:marker val="1"/>
        <c:smooth val="0"/>
        <c:axId val="236678440"/>
        <c:axId val="236678832"/>
      </c:lineChart>
      <c:dateAx>
        <c:axId val="236678440"/>
        <c:scaling>
          <c:orientation val="minMax"/>
        </c:scaling>
        <c:delete val="1"/>
        <c:axPos val="b"/>
        <c:numFmt formatCode="ge" sourceLinked="1"/>
        <c:majorTickMark val="none"/>
        <c:minorTickMark val="none"/>
        <c:tickLblPos val="none"/>
        <c:crossAx val="236678832"/>
        <c:crosses val="autoZero"/>
        <c:auto val="1"/>
        <c:lblOffset val="100"/>
        <c:baseTimeUnit val="years"/>
      </c:dateAx>
      <c:valAx>
        <c:axId val="23667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678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135.49</c:v>
                </c:pt>
                <c:pt idx="1">
                  <c:v>123.07</c:v>
                </c:pt>
                <c:pt idx="2">
                  <c:v>133.93</c:v>
                </c:pt>
                <c:pt idx="3">
                  <c:v>130.05000000000001</c:v>
                </c:pt>
                <c:pt idx="4">
                  <c:v>118.63</c:v>
                </c:pt>
              </c:numCache>
            </c:numRef>
          </c:val>
        </c:ser>
        <c:dLbls>
          <c:showLegendKey val="0"/>
          <c:showVal val="0"/>
          <c:showCatName val="0"/>
          <c:showSerName val="0"/>
          <c:showPercent val="0"/>
          <c:showBubbleSize val="0"/>
        </c:dLbls>
        <c:gapWidth val="150"/>
        <c:axId val="114365536"/>
        <c:axId val="14093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109.08</c:v>
                </c:pt>
                <c:pt idx="1">
                  <c:v>108.33</c:v>
                </c:pt>
                <c:pt idx="2">
                  <c:v>107.95</c:v>
                </c:pt>
                <c:pt idx="3">
                  <c:v>109.49</c:v>
                </c:pt>
                <c:pt idx="4">
                  <c:v>111.06</c:v>
                </c:pt>
              </c:numCache>
            </c:numRef>
          </c:val>
          <c:smooth val="0"/>
        </c:ser>
        <c:dLbls>
          <c:showLegendKey val="0"/>
          <c:showVal val="0"/>
          <c:showCatName val="0"/>
          <c:showSerName val="0"/>
          <c:showPercent val="0"/>
          <c:showBubbleSize val="0"/>
        </c:dLbls>
        <c:marker val="1"/>
        <c:smooth val="0"/>
        <c:axId val="114365536"/>
        <c:axId val="140930784"/>
      </c:lineChart>
      <c:dateAx>
        <c:axId val="114365536"/>
        <c:scaling>
          <c:orientation val="minMax"/>
        </c:scaling>
        <c:delete val="1"/>
        <c:axPos val="b"/>
        <c:numFmt formatCode="ge" sourceLinked="1"/>
        <c:majorTickMark val="none"/>
        <c:minorTickMark val="none"/>
        <c:tickLblPos val="none"/>
        <c:crossAx val="140930784"/>
        <c:crosses val="autoZero"/>
        <c:auto val="1"/>
        <c:lblOffset val="100"/>
        <c:baseTimeUnit val="years"/>
      </c:dateAx>
      <c:valAx>
        <c:axId val="140930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436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37.799999999999997</c:v>
                </c:pt>
                <c:pt idx="1">
                  <c:v>38.049999999999997</c:v>
                </c:pt>
                <c:pt idx="2">
                  <c:v>38.54</c:v>
                </c:pt>
                <c:pt idx="3">
                  <c:v>46.11</c:v>
                </c:pt>
                <c:pt idx="4">
                  <c:v>47.79</c:v>
                </c:pt>
              </c:numCache>
            </c:numRef>
          </c:val>
        </c:ser>
        <c:dLbls>
          <c:showLegendKey val="0"/>
          <c:showVal val="0"/>
          <c:showCatName val="0"/>
          <c:showSerName val="0"/>
          <c:showPercent val="0"/>
          <c:showBubbleSize val="0"/>
        </c:dLbls>
        <c:gapWidth val="150"/>
        <c:axId val="140931960"/>
        <c:axId val="14093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37.25</c:v>
                </c:pt>
                <c:pt idx="1">
                  <c:v>37.799999999999997</c:v>
                </c:pt>
                <c:pt idx="2">
                  <c:v>38.520000000000003</c:v>
                </c:pt>
                <c:pt idx="3">
                  <c:v>46.67</c:v>
                </c:pt>
                <c:pt idx="4">
                  <c:v>47.7</c:v>
                </c:pt>
              </c:numCache>
            </c:numRef>
          </c:val>
          <c:smooth val="0"/>
        </c:ser>
        <c:dLbls>
          <c:showLegendKey val="0"/>
          <c:showVal val="0"/>
          <c:showCatName val="0"/>
          <c:showSerName val="0"/>
          <c:showPercent val="0"/>
          <c:showBubbleSize val="0"/>
        </c:dLbls>
        <c:marker val="1"/>
        <c:smooth val="0"/>
        <c:axId val="140931960"/>
        <c:axId val="140932352"/>
      </c:lineChart>
      <c:dateAx>
        <c:axId val="140931960"/>
        <c:scaling>
          <c:orientation val="minMax"/>
        </c:scaling>
        <c:delete val="1"/>
        <c:axPos val="b"/>
        <c:numFmt formatCode="ge" sourceLinked="1"/>
        <c:majorTickMark val="none"/>
        <c:minorTickMark val="none"/>
        <c:tickLblPos val="none"/>
        <c:crossAx val="140932352"/>
        <c:crosses val="autoZero"/>
        <c:auto val="1"/>
        <c:lblOffset val="100"/>
        <c:baseTimeUnit val="years"/>
      </c:dateAx>
      <c:valAx>
        <c:axId val="14093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931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1.54</c:v>
                </c:pt>
                <c:pt idx="1">
                  <c:v>1.53</c:v>
                </c:pt>
                <c:pt idx="2">
                  <c:v>1.32</c:v>
                </c:pt>
                <c:pt idx="3">
                  <c:v>1.04</c:v>
                </c:pt>
                <c:pt idx="4">
                  <c:v>1.62</c:v>
                </c:pt>
              </c:numCache>
            </c:numRef>
          </c:val>
        </c:ser>
        <c:dLbls>
          <c:showLegendKey val="0"/>
          <c:showVal val="0"/>
          <c:showCatName val="0"/>
          <c:showSerName val="0"/>
          <c:showPercent val="0"/>
          <c:showBubbleSize val="0"/>
        </c:dLbls>
        <c:gapWidth val="150"/>
        <c:axId val="140956144"/>
        <c:axId val="140956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7.9</c:v>
                </c:pt>
                <c:pt idx="1">
                  <c:v>8.2200000000000006</c:v>
                </c:pt>
                <c:pt idx="2">
                  <c:v>9.43</c:v>
                </c:pt>
                <c:pt idx="3">
                  <c:v>10.029999999999999</c:v>
                </c:pt>
                <c:pt idx="4">
                  <c:v>7.26</c:v>
                </c:pt>
              </c:numCache>
            </c:numRef>
          </c:val>
          <c:smooth val="0"/>
        </c:ser>
        <c:dLbls>
          <c:showLegendKey val="0"/>
          <c:showVal val="0"/>
          <c:showCatName val="0"/>
          <c:showSerName val="0"/>
          <c:showPercent val="0"/>
          <c:showBubbleSize val="0"/>
        </c:dLbls>
        <c:marker val="1"/>
        <c:smooth val="0"/>
        <c:axId val="140956144"/>
        <c:axId val="140956536"/>
      </c:lineChart>
      <c:dateAx>
        <c:axId val="140956144"/>
        <c:scaling>
          <c:orientation val="minMax"/>
        </c:scaling>
        <c:delete val="1"/>
        <c:axPos val="b"/>
        <c:numFmt formatCode="ge" sourceLinked="1"/>
        <c:majorTickMark val="none"/>
        <c:minorTickMark val="none"/>
        <c:tickLblPos val="none"/>
        <c:crossAx val="140956536"/>
        <c:crosses val="autoZero"/>
        <c:auto val="1"/>
        <c:lblOffset val="100"/>
        <c:baseTimeUnit val="years"/>
      </c:dateAx>
      <c:valAx>
        <c:axId val="140956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95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1028424"/>
        <c:axId val="14102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16.09</c:v>
                </c:pt>
                <c:pt idx="1">
                  <c:v>15.69</c:v>
                </c:pt>
                <c:pt idx="2">
                  <c:v>13.47</c:v>
                </c:pt>
                <c:pt idx="3">
                  <c:v>9.49</c:v>
                </c:pt>
                <c:pt idx="4">
                  <c:v>9.35</c:v>
                </c:pt>
              </c:numCache>
            </c:numRef>
          </c:val>
          <c:smooth val="0"/>
        </c:ser>
        <c:dLbls>
          <c:showLegendKey val="0"/>
          <c:showVal val="0"/>
          <c:showCatName val="0"/>
          <c:showSerName val="0"/>
          <c:showPercent val="0"/>
          <c:showBubbleSize val="0"/>
        </c:dLbls>
        <c:marker val="1"/>
        <c:smooth val="0"/>
        <c:axId val="141028424"/>
        <c:axId val="141028816"/>
      </c:lineChart>
      <c:dateAx>
        <c:axId val="141028424"/>
        <c:scaling>
          <c:orientation val="minMax"/>
        </c:scaling>
        <c:delete val="1"/>
        <c:axPos val="b"/>
        <c:numFmt formatCode="ge" sourceLinked="1"/>
        <c:majorTickMark val="none"/>
        <c:minorTickMark val="none"/>
        <c:tickLblPos val="none"/>
        <c:crossAx val="141028816"/>
        <c:crosses val="autoZero"/>
        <c:auto val="1"/>
        <c:lblOffset val="100"/>
        <c:baseTimeUnit val="years"/>
      </c:dateAx>
      <c:valAx>
        <c:axId val="141028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1028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2549.81</c:v>
                </c:pt>
                <c:pt idx="1">
                  <c:v>2387.7800000000002</c:v>
                </c:pt>
                <c:pt idx="2">
                  <c:v>1065.22</c:v>
                </c:pt>
                <c:pt idx="3">
                  <c:v>509.98</c:v>
                </c:pt>
                <c:pt idx="4">
                  <c:v>472.84</c:v>
                </c:pt>
              </c:numCache>
            </c:numRef>
          </c:val>
        </c:ser>
        <c:dLbls>
          <c:showLegendKey val="0"/>
          <c:showVal val="0"/>
          <c:showCatName val="0"/>
          <c:showSerName val="0"/>
          <c:showPercent val="0"/>
          <c:showBubbleSize val="0"/>
        </c:dLbls>
        <c:gapWidth val="150"/>
        <c:axId val="140980328"/>
        <c:axId val="14098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1128.25</c:v>
                </c:pt>
                <c:pt idx="1">
                  <c:v>1159.4100000000001</c:v>
                </c:pt>
                <c:pt idx="2">
                  <c:v>1081.23</c:v>
                </c:pt>
                <c:pt idx="3">
                  <c:v>406.37</c:v>
                </c:pt>
                <c:pt idx="4">
                  <c:v>398.29</c:v>
                </c:pt>
              </c:numCache>
            </c:numRef>
          </c:val>
          <c:smooth val="0"/>
        </c:ser>
        <c:dLbls>
          <c:showLegendKey val="0"/>
          <c:showVal val="0"/>
          <c:showCatName val="0"/>
          <c:showSerName val="0"/>
          <c:showPercent val="0"/>
          <c:showBubbleSize val="0"/>
        </c:dLbls>
        <c:marker val="1"/>
        <c:smooth val="0"/>
        <c:axId val="140980328"/>
        <c:axId val="140980720"/>
      </c:lineChart>
      <c:dateAx>
        <c:axId val="140980328"/>
        <c:scaling>
          <c:orientation val="minMax"/>
        </c:scaling>
        <c:delete val="1"/>
        <c:axPos val="b"/>
        <c:numFmt formatCode="ge" sourceLinked="1"/>
        <c:majorTickMark val="none"/>
        <c:minorTickMark val="none"/>
        <c:tickLblPos val="none"/>
        <c:crossAx val="140980720"/>
        <c:crosses val="autoZero"/>
        <c:auto val="1"/>
        <c:lblOffset val="100"/>
        <c:baseTimeUnit val="years"/>
      </c:dateAx>
      <c:valAx>
        <c:axId val="1409807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0980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363.76</c:v>
                </c:pt>
                <c:pt idx="1">
                  <c:v>331.92</c:v>
                </c:pt>
                <c:pt idx="2">
                  <c:v>302.02999999999997</c:v>
                </c:pt>
                <c:pt idx="3">
                  <c:v>284.24</c:v>
                </c:pt>
                <c:pt idx="4">
                  <c:v>259.36</c:v>
                </c:pt>
              </c:numCache>
            </c:numRef>
          </c:val>
        </c:ser>
        <c:dLbls>
          <c:showLegendKey val="0"/>
          <c:showVal val="0"/>
          <c:showCatName val="0"/>
          <c:showSerName val="0"/>
          <c:showPercent val="0"/>
          <c:showBubbleSize val="0"/>
        </c:dLbls>
        <c:gapWidth val="150"/>
        <c:axId val="236864152"/>
        <c:axId val="23686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474.06</c:v>
                </c:pt>
                <c:pt idx="1">
                  <c:v>458</c:v>
                </c:pt>
                <c:pt idx="2">
                  <c:v>443.13</c:v>
                </c:pt>
                <c:pt idx="3">
                  <c:v>442.54</c:v>
                </c:pt>
                <c:pt idx="4">
                  <c:v>431</c:v>
                </c:pt>
              </c:numCache>
            </c:numRef>
          </c:val>
          <c:smooth val="0"/>
        </c:ser>
        <c:dLbls>
          <c:showLegendKey val="0"/>
          <c:showVal val="0"/>
          <c:showCatName val="0"/>
          <c:showSerName val="0"/>
          <c:showPercent val="0"/>
          <c:showBubbleSize val="0"/>
        </c:dLbls>
        <c:marker val="1"/>
        <c:smooth val="0"/>
        <c:axId val="236864152"/>
        <c:axId val="236864544"/>
      </c:lineChart>
      <c:dateAx>
        <c:axId val="236864152"/>
        <c:scaling>
          <c:orientation val="minMax"/>
        </c:scaling>
        <c:delete val="1"/>
        <c:axPos val="b"/>
        <c:numFmt formatCode="ge" sourceLinked="1"/>
        <c:majorTickMark val="none"/>
        <c:minorTickMark val="none"/>
        <c:tickLblPos val="none"/>
        <c:crossAx val="236864544"/>
        <c:crosses val="autoZero"/>
        <c:auto val="1"/>
        <c:lblOffset val="100"/>
        <c:baseTimeUnit val="years"/>
      </c:dateAx>
      <c:valAx>
        <c:axId val="236864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6864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131.99</c:v>
                </c:pt>
                <c:pt idx="1">
                  <c:v>116.8</c:v>
                </c:pt>
                <c:pt idx="2">
                  <c:v>129.99</c:v>
                </c:pt>
                <c:pt idx="3">
                  <c:v>126.75</c:v>
                </c:pt>
                <c:pt idx="4">
                  <c:v>115.64</c:v>
                </c:pt>
              </c:numCache>
            </c:numRef>
          </c:val>
        </c:ser>
        <c:dLbls>
          <c:showLegendKey val="0"/>
          <c:showVal val="0"/>
          <c:showCatName val="0"/>
          <c:showSerName val="0"/>
          <c:showPercent val="0"/>
          <c:showBubbleSize val="0"/>
        </c:dLbls>
        <c:gapWidth val="150"/>
        <c:axId val="236865720"/>
        <c:axId val="23658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96.62</c:v>
                </c:pt>
                <c:pt idx="1">
                  <c:v>96.27</c:v>
                </c:pt>
                <c:pt idx="2">
                  <c:v>95.4</c:v>
                </c:pt>
                <c:pt idx="3">
                  <c:v>98.6</c:v>
                </c:pt>
                <c:pt idx="4">
                  <c:v>100.82</c:v>
                </c:pt>
              </c:numCache>
            </c:numRef>
          </c:val>
          <c:smooth val="0"/>
        </c:ser>
        <c:dLbls>
          <c:showLegendKey val="0"/>
          <c:showVal val="0"/>
          <c:showCatName val="0"/>
          <c:showSerName val="0"/>
          <c:showPercent val="0"/>
          <c:showBubbleSize val="0"/>
        </c:dLbls>
        <c:marker val="1"/>
        <c:smooth val="0"/>
        <c:axId val="236865720"/>
        <c:axId val="236587152"/>
      </c:lineChart>
      <c:dateAx>
        <c:axId val="236865720"/>
        <c:scaling>
          <c:orientation val="minMax"/>
        </c:scaling>
        <c:delete val="1"/>
        <c:axPos val="b"/>
        <c:numFmt formatCode="ge" sourceLinked="1"/>
        <c:majorTickMark val="none"/>
        <c:minorTickMark val="none"/>
        <c:tickLblPos val="none"/>
        <c:crossAx val="236587152"/>
        <c:crosses val="autoZero"/>
        <c:auto val="1"/>
        <c:lblOffset val="100"/>
        <c:baseTimeUnit val="years"/>
      </c:dateAx>
      <c:valAx>
        <c:axId val="23658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865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117.2</c:v>
                </c:pt>
                <c:pt idx="1">
                  <c:v>132.53</c:v>
                </c:pt>
                <c:pt idx="2">
                  <c:v>119.51</c:v>
                </c:pt>
                <c:pt idx="3">
                  <c:v>122.9</c:v>
                </c:pt>
                <c:pt idx="4">
                  <c:v>134.58000000000001</c:v>
                </c:pt>
              </c:numCache>
            </c:numRef>
          </c:val>
        </c:ser>
        <c:dLbls>
          <c:showLegendKey val="0"/>
          <c:showVal val="0"/>
          <c:showCatName val="0"/>
          <c:showSerName val="0"/>
          <c:showPercent val="0"/>
          <c:showBubbleSize val="0"/>
        </c:dLbls>
        <c:gapWidth val="150"/>
        <c:axId val="140979936"/>
        <c:axId val="236588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184.53</c:v>
                </c:pt>
                <c:pt idx="1">
                  <c:v>186.94</c:v>
                </c:pt>
                <c:pt idx="2">
                  <c:v>186.15</c:v>
                </c:pt>
                <c:pt idx="3">
                  <c:v>181.67</c:v>
                </c:pt>
                <c:pt idx="4">
                  <c:v>179.55</c:v>
                </c:pt>
              </c:numCache>
            </c:numRef>
          </c:val>
          <c:smooth val="0"/>
        </c:ser>
        <c:dLbls>
          <c:showLegendKey val="0"/>
          <c:showVal val="0"/>
          <c:showCatName val="0"/>
          <c:showSerName val="0"/>
          <c:showPercent val="0"/>
          <c:showBubbleSize val="0"/>
        </c:dLbls>
        <c:marker val="1"/>
        <c:smooth val="0"/>
        <c:axId val="140979936"/>
        <c:axId val="236588328"/>
      </c:lineChart>
      <c:dateAx>
        <c:axId val="140979936"/>
        <c:scaling>
          <c:orientation val="minMax"/>
        </c:scaling>
        <c:delete val="1"/>
        <c:axPos val="b"/>
        <c:numFmt formatCode="ge" sourceLinked="1"/>
        <c:majorTickMark val="none"/>
        <c:minorTickMark val="none"/>
        <c:tickLblPos val="none"/>
        <c:crossAx val="236588328"/>
        <c:crosses val="autoZero"/>
        <c:auto val="1"/>
        <c:lblOffset val="100"/>
        <c:baseTimeUnit val="years"/>
      </c:dateAx>
      <c:valAx>
        <c:axId val="236588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97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75" zoomScaleNormal="7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群馬県　中之条町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A7</v>
      </c>
      <c r="AA8" s="53"/>
      <c r="AB8" s="53"/>
      <c r="AC8" s="53"/>
      <c r="AD8" s="53"/>
      <c r="AE8" s="53"/>
      <c r="AF8" s="53"/>
      <c r="AG8" s="54"/>
      <c r="AH8" s="3"/>
      <c r="AI8" s="55">
        <f>データ!Q6</f>
        <v>17068</v>
      </c>
      <c r="AJ8" s="56"/>
      <c r="AK8" s="56"/>
      <c r="AL8" s="56"/>
      <c r="AM8" s="56"/>
      <c r="AN8" s="56"/>
      <c r="AO8" s="56"/>
      <c r="AP8" s="57"/>
      <c r="AQ8" s="47">
        <f>データ!R6</f>
        <v>439.28</v>
      </c>
      <c r="AR8" s="47"/>
      <c r="AS8" s="47"/>
      <c r="AT8" s="47"/>
      <c r="AU8" s="47"/>
      <c r="AV8" s="47"/>
      <c r="AW8" s="47"/>
      <c r="AX8" s="47"/>
      <c r="AY8" s="47">
        <f>データ!S6</f>
        <v>38.85</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81.31</v>
      </c>
      <c r="K10" s="47"/>
      <c r="L10" s="47"/>
      <c r="M10" s="47"/>
      <c r="N10" s="47"/>
      <c r="O10" s="47"/>
      <c r="P10" s="47"/>
      <c r="Q10" s="47"/>
      <c r="R10" s="47">
        <f>データ!O6</f>
        <v>71.010000000000005</v>
      </c>
      <c r="S10" s="47"/>
      <c r="T10" s="47"/>
      <c r="U10" s="47"/>
      <c r="V10" s="47"/>
      <c r="W10" s="47"/>
      <c r="X10" s="47"/>
      <c r="Y10" s="47"/>
      <c r="Z10" s="78">
        <f>データ!P6</f>
        <v>3018</v>
      </c>
      <c r="AA10" s="78"/>
      <c r="AB10" s="78"/>
      <c r="AC10" s="78"/>
      <c r="AD10" s="78"/>
      <c r="AE10" s="78"/>
      <c r="AF10" s="78"/>
      <c r="AG10" s="78"/>
      <c r="AH10" s="2"/>
      <c r="AI10" s="78">
        <f>データ!T6</f>
        <v>12044</v>
      </c>
      <c r="AJ10" s="78"/>
      <c r="AK10" s="78"/>
      <c r="AL10" s="78"/>
      <c r="AM10" s="78"/>
      <c r="AN10" s="78"/>
      <c r="AO10" s="78"/>
      <c r="AP10" s="78"/>
      <c r="AQ10" s="47">
        <f>データ!U6</f>
        <v>9.83</v>
      </c>
      <c r="AR10" s="47"/>
      <c r="AS10" s="47"/>
      <c r="AT10" s="47"/>
      <c r="AU10" s="47"/>
      <c r="AV10" s="47"/>
      <c r="AW10" s="47"/>
      <c r="AX10" s="47"/>
      <c r="AY10" s="47">
        <f>データ!V6</f>
        <v>1225.23</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9" t="s">
        <v>105</v>
      </c>
      <c r="BM47" s="80"/>
      <c r="BN47" s="80"/>
      <c r="BO47" s="80"/>
      <c r="BP47" s="80"/>
      <c r="BQ47" s="80"/>
      <c r="BR47" s="80"/>
      <c r="BS47" s="80"/>
      <c r="BT47" s="80"/>
      <c r="BU47" s="80"/>
      <c r="BV47" s="80"/>
      <c r="BW47" s="80"/>
      <c r="BX47" s="80"/>
      <c r="BY47" s="80"/>
      <c r="BZ47" s="81"/>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9"/>
      <c r="BM48" s="80"/>
      <c r="BN48" s="80"/>
      <c r="BO48" s="80"/>
      <c r="BP48" s="80"/>
      <c r="BQ48" s="80"/>
      <c r="BR48" s="80"/>
      <c r="BS48" s="80"/>
      <c r="BT48" s="80"/>
      <c r="BU48" s="80"/>
      <c r="BV48" s="80"/>
      <c r="BW48" s="80"/>
      <c r="BX48" s="80"/>
      <c r="BY48" s="80"/>
      <c r="BZ48" s="81"/>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9"/>
      <c r="BM49" s="80"/>
      <c r="BN49" s="80"/>
      <c r="BO49" s="80"/>
      <c r="BP49" s="80"/>
      <c r="BQ49" s="80"/>
      <c r="BR49" s="80"/>
      <c r="BS49" s="80"/>
      <c r="BT49" s="80"/>
      <c r="BU49" s="80"/>
      <c r="BV49" s="80"/>
      <c r="BW49" s="80"/>
      <c r="BX49" s="80"/>
      <c r="BY49" s="80"/>
      <c r="BZ49" s="81"/>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9"/>
      <c r="BM50" s="80"/>
      <c r="BN50" s="80"/>
      <c r="BO50" s="80"/>
      <c r="BP50" s="80"/>
      <c r="BQ50" s="80"/>
      <c r="BR50" s="80"/>
      <c r="BS50" s="80"/>
      <c r="BT50" s="80"/>
      <c r="BU50" s="80"/>
      <c r="BV50" s="80"/>
      <c r="BW50" s="80"/>
      <c r="BX50" s="80"/>
      <c r="BY50" s="80"/>
      <c r="BZ50" s="81"/>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9"/>
      <c r="BM51" s="80"/>
      <c r="BN51" s="80"/>
      <c r="BO51" s="80"/>
      <c r="BP51" s="80"/>
      <c r="BQ51" s="80"/>
      <c r="BR51" s="80"/>
      <c r="BS51" s="80"/>
      <c r="BT51" s="80"/>
      <c r="BU51" s="80"/>
      <c r="BV51" s="80"/>
      <c r="BW51" s="80"/>
      <c r="BX51" s="80"/>
      <c r="BY51" s="80"/>
      <c r="BZ51" s="81"/>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9"/>
      <c r="BM52" s="80"/>
      <c r="BN52" s="80"/>
      <c r="BO52" s="80"/>
      <c r="BP52" s="80"/>
      <c r="BQ52" s="80"/>
      <c r="BR52" s="80"/>
      <c r="BS52" s="80"/>
      <c r="BT52" s="80"/>
      <c r="BU52" s="80"/>
      <c r="BV52" s="80"/>
      <c r="BW52" s="80"/>
      <c r="BX52" s="80"/>
      <c r="BY52" s="80"/>
      <c r="BZ52" s="81"/>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9"/>
      <c r="BM53" s="80"/>
      <c r="BN53" s="80"/>
      <c r="BO53" s="80"/>
      <c r="BP53" s="80"/>
      <c r="BQ53" s="80"/>
      <c r="BR53" s="80"/>
      <c r="BS53" s="80"/>
      <c r="BT53" s="80"/>
      <c r="BU53" s="80"/>
      <c r="BV53" s="80"/>
      <c r="BW53" s="80"/>
      <c r="BX53" s="80"/>
      <c r="BY53" s="80"/>
      <c r="BZ53" s="81"/>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9"/>
      <c r="BM54" s="80"/>
      <c r="BN54" s="80"/>
      <c r="BO54" s="80"/>
      <c r="BP54" s="80"/>
      <c r="BQ54" s="80"/>
      <c r="BR54" s="80"/>
      <c r="BS54" s="80"/>
      <c r="BT54" s="80"/>
      <c r="BU54" s="80"/>
      <c r="BV54" s="80"/>
      <c r="BW54" s="80"/>
      <c r="BX54" s="80"/>
      <c r="BY54" s="80"/>
      <c r="BZ54" s="81"/>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9"/>
      <c r="BM55" s="80"/>
      <c r="BN55" s="80"/>
      <c r="BO55" s="80"/>
      <c r="BP55" s="80"/>
      <c r="BQ55" s="80"/>
      <c r="BR55" s="80"/>
      <c r="BS55" s="80"/>
      <c r="BT55" s="80"/>
      <c r="BU55" s="80"/>
      <c r="BV55" s="80"/>
      <c r="BW55" s="80"/>
      <c r="BX55" s="80"/>
      <c r="BY55" s="80"/>
      <c r="BZ55" s="81"/>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79"/>
      <c r="BM56" s="80"/>
      <c r="BN56" s="80"/>
      <c r="BO56" s="80"/>
      <c r="BP56" s="80"/>
      <c r="BQ56" s="80"/>
      <c r="BR56" s="80"/>
      <c r="BS56" s="80"/>
      <c r="BT56" s="80"/>
      <c r="BU56" s="80"/>
      <c r="BV56" s="80"/>
      <c r="BW56" s="80"/>
      <c r="BX56" s="80"/>
      <c r="BY56" s="80"/>
      <c r="BZ56" s="81"/>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79"/>
      <c r="BM57" s="80"/>
      <c r="BN57" s="80"/>
      <c r="BO57" s="80"/>
      <c r="BP57" s="80"/>
      <c r="BQ57" s="80"/>
      <c r="BR57" s="80"/>
      <c r="BS57" s="80"/>
      <c r="BT57" s="80"/>
      <c r="BU57" s="80"/>
      <c r="BV57" s="80"/>
      <c r="BW57" s="80"/>
      <c r="BX57" s="80"/>
      <c r="BY57" s="80"/>
      <c r="BZ57" s="81"/>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79"/>
      <c r="BM60" s="80"/>
      <c r="BN60" s="80"/>
      <c r="BO60" s="80"/>
      <c r="BP60" s="80"/>
      <c r="BQ60" s="80"/>
      <c r="BR60" s="80"/>
      <c r="BS60" s="80"/>
      <c r="BT60" s="80"/>
      <c r="BU60" s="80"/>
      <c r="BV60" s="80"/>
      <c r="BW60" s="80"/>
      <c r="BX60" s="80"/>
      <c r="BY60" s="80"/>
      <c r="BZ60" s="81"/>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79"/>
      <c r="BM61" s="80"/>
      <c r="BN61" s="80"/>
      <c r="BO61" s="80"/>
      <c r="BP61" s="80"/>
      <c r="BQ61" s="80"/>
      <c r="BR61" s="80"/>
      <c r="BS61" s="80"/>
      <c r="BT61" s="80"/>
      <c r="BU61" s="80"/>
      <c r="BV61" s="80"/>
      <c r="BW61" s="80"/>
      <c r="BX61" s="80"/>
      <c r="BY61" s="80"/>
      <c r="BZ61" s="81"/>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9"/>
      <c r="BM62" s="80"/>
      <c r="BN62" s="80"/>
      <c r="BO62" s="80"/>
      <c r="BP62" s="80"/>
      <c r="BQ62" s="80"/>
      <c r="BR62" s="80"/>
      <c r="BS62" s="80"/>
      <c r="BT62" s="80"/>
      <c r="BU62" s="80"/>
      <c r="BV62" s="80"/>
      <c r="BW62" s="80"/>
      <c r="BX62" s="80"/>
      <c r="BY62" s="80"/>
      <c r="BZ62" s="81"/>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9"/>
      <c r="BM63" s="80"/>
      <c r="BN63" s="80"/>
      <c r="BO63" s="80"/>
      <c r="BP63" s="80"/>
      <c r="BQ63" s="80"/>
      <c r="BR63" s="80"/>
      <c r="BS63" s="80"/>
      <c r="BT63" s="80"/>
      <c r="BU63" s="80"/>
      <c r="BV63" s="80"/>
      <c r="BW63" s="80"/>
      <c r="BX63" s="80"/>
      <c r="BY63" s="80"/>
      <c r="BZ63" s="8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2"/>
      <c r="BM82" s="83"/>
      <c r="BN82" s="83"/>
      <c r="BO82" s="83"/>
      <c r="BP82" s="83"/>
      <c r="BQ82" s="83"/>
      <c r="BR82" s="83"/>
      <c r="BS82" s="83"/>
      <c r="BT82" s="83"/>
      <c r="BU82" s="83"/>
      <c r="BV82" s="83"/>
      <c r="BW82" s="83"/>
      <c r="BX82" s="83"/>
      <c r="BY82" s="83"/>
      <c r="BZ82" s="84"/>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104213</v>
      </c>
      <c r="D6" s="31">
        <f t="shared" si="3"/>
        <v>46</v>
      </c>
      <c r="E6" s="31">
        <f t="shared" si="3"/>
        <v>1</v>
      </c>
      <c r="F6" s="31">
        <f t="shared" si="3"/>
        <v>0</v>
      </c>
      <c r="G6" s="31">
        <f t="shared" si="3"/>
        <v>1</v>
      </c>
      <c r="H6" s="31" t="str">
        <f t="shared" si="3"/>
        <v>群馬県　中之条町</v>
      </c>
      <c r="I6" s="31" t="str">
        <f t="shared" si="3"/>
        <v>法適用</v>
      </c>
      <c r="J6" s="31" t="str">
        <f t="shared" si="3"/>
        <v>水道事業</v>
      </c>
      <c r="K6" s="31" t="str">
        <f t="shared" si="3"/>
        <v>末端給水事業</v>
      </c>
      <c r="L6" s="31" t="str">
        <f t="shared" si="3"/>
        <v>A7</v>
      </c>
      <c r="M6" s="32" t="str">
        <f t="shared" si="3"/>
        <v>-</v>
      </c>
      <c r="N6" s="32">
        <f t="shared" si="3"/>
        <v>81.31</v>
      </c>
      <c r="O6" s="32">
        <f t="shared" si="3"/>
        <v>71.010000000000005</v>
      </c>
      <c r="P6" s="32">
        <f t="shared" si="3"/>
        <v>3018</v>
      </c>
      <c r="Q6" s="32">
        <f t="shared" si="3"/>
        <v>17068</v>
      </c>
      <c r="R6" s="32">
        <f t="shared" si="3"/>
        <v>439.28</v>
      </c>
      <c r="S6" s="32">
        <f t="shared" si="3"/>
        <v>38.85</v>
      </c>
      <c r="T6" s="32">
        <f t="shared" si="3"/>
        <v>12044</v>
      </c>
      <c r="U6" s="32">
        <f t="shared" si="3"/>
        <v>9.83</v>
      </c>
      <c r="V6" s="32">
        <f t="shared" si="3"/>
        <v>1225.23</v>
      </c>
      <c r="W6" s="33">
        <f>IF(W7="",NA(),W7)</f>
        <v>135.49</v>
      </c>
      <c r="X6" s="33">
        <f t="shared" ref="X6:AF6" si="4">IF(X7="",NA(),X7)</f>
        <v>123.07</v>
      </c>
      <c r="Y6" s="33">
        <f t="shared" si="4"/>
        <v>133.93</v>
      </c>
      <c r="Z6" s="33">
        <f t="shared" si="4"/>
        <v>130.05000000000001</v>
      </c>
      <c r="AA6" s="33">
        <f t="shared" si="4"/>
        <v>118.63</v>
      </c>
      <c r="AB6" s="33">
        <f t="shared" si="4"/>
        <v>109.08</v>
      </c>
      <c r="AC6" s="33">
        <f t="shared" si="4"/>
        <v>108.33</v>
      </c>
      <c r="AD6" s="33">
        <f t="shared" si="4"/>
        <v>107.95</v>
      </c>
      <c r="AE6" s="33">
        <f t="shared" si="4"/>
        <v>109.49</v>
      </c>
      <c r="AF6" s="33">
        <f t="shared" si="4"/>
        <v>111.06</v>
      </c>
      <c r="AG6" s="32" t="str">
        <f>IF(AG7="","",IF(AG7="-","【-】","【"&amp;SUBSTITUTE(TEXT(AG7,"#,##0.00"),"-","△")&amp;"】"))</f>
        <v>【113.56】</v>
      </c>
      <c r="AH6" s="32">
        <f>IF(AH7="",NA(),AH7)</f>
        <v>0</v>
      </c>
      <c r="AI6" s="32">
        <f t="shared" ref="AI6:AQ6" si="5">IF(AI7="",NA(),AI7)</f>
        <v>0</v>
      </c>
      <c r="AJ6" s="32">
        <f t="shared" si="5"/>
        <v>0</v>
      </c>
      <c r="AK6" s="32">
        <f t="shared" si="5"/>
        <v>0</v>
      </c>
      <c r="AL6" s="32">
        <f t="shared" si="5"/>
        <v>0</v>
      </c>
      <c r="AM6" s="33">
        <f t="shared" si="5"/>
        <v>16.09</v>
      </c>
      <c r="AN6" s="33">
        <f t="shared" si="5"/>
        <v>15.69</v>
      </c>
      <c r="AO6" s="33">
        <f t="shared" si="5"/>
        <v>13.47</v>
      </c>
      <c r="AP6" s="33">
        <f t="shared" si="5"/>
        <v>9.49</v>
      </c>
      <c r="AQ6" s="33">
        <f t="shared" si="5"/>
        <v>9.35</v>
      </c>
      <c r="AR6" s="32" t="str">
        <f>IF(AR7="","",IF(AR7="-","【-】","【"&amp;SUBSTITUTE(TEXT(AR7,"#,##0.00"),"-","△")&amp;"】"))</f>
        <v>【0.87】</v>
      </c>
      <c r="AS6" s="33">
        <f>IF(AS7="",NA(),AS7)</f>
        <v>2549.81</v>
      </c>
      <c r="AT6" s="33">
        <f t="shared" ref="AT6:BB6" si="6">IF(AT7="",NA(),AT7)</f>
        <v>2387.7800000000002</v>
      </c>
      <c r="AU6" s="33">
        <f t="shared" si="6"/>
        <v>1065.22</v>
      </c>
      <c r="AV6" s="33">
        <f t="shared" si="6"/>
        <v>509.98</v>
      </c>
      <c r="AW6" s="33">
        <f t="shared" si="6"/>
        <v>472.84</v>
      </c>
      <c r="AX6" s="33">
        <f t="shared" si="6"/>
        <v>1128.25</v>
      </c>
      <c r="AY6" s="33">
        <f t="shared" si="6"/>
        <v>1159.4100000000001</v>
      </c>
      <c r="AZ6" s="33">
        <f t="shared" si="6"/>
        <v>1081.23</v>
      </c>
      <c r="BA6" s="33">
        <f t="shared" si="6"/>
        <v>406.37</v>
      </c>
      <c r="BB6" s="33">
        <f t="shared" si="6"/>
        <v>398.29</v>
      </c>
      <c r="BC6" s="32" t="str">
        <f>IF(BC7="","",IF(BC7="-","【-】","【"&amp;SUBSTITUTE(TEXT(BC7,"#,##0.00"),"-","△")&amp;"】"))</f>
        <v>【262.74】</v>
      </c>
      <c r="BD6" s="33">
        <f>IF(BD7="",NA(),BD7)</f>
        <v>363.76</v>
      </c>
      <c r="BE6" s="33">
        <f t="shared" ref="BE6:BM6" si="7">IF(BE7="",NA(),BE7)</f>
        <v>331.92</v>
      </c>
      <c r="BF6" s="33">
        <f t="shared" si="7"/>
        <v>302.02999999999997</v>
      </c>
      <c r="BG6" s="33">
        <f t="shared" si="7"/>
        <v>284.24</v>
      </c>
      <c r="BH6" s="33">
        <f t="shared" si="7"/>
        <v>259.36</v>
      </c>
      <c r="BI6" s="33">
        <f t="shared" si="7"/>
        <v>474.06</v>
      </c>
      <c r="BJ6" s="33">
        <f t="shared" si="7"/>
        <v>458</v>
      </c>
      <c r="BK6" s="33">
        <f t="shared" si="7"/>
        <v>443.13</v>
      </c>
      <c r="BL6" s="33">
        <f t="shared" si="7"/>
        <v>442.54</v>
      </c>
      <c r="BM6" s="33">
        <f t="shared" si="7"/>
        <v>431</v>
      </c>
      <c r="BN6" s="32" t="str">
        <f>IF(BN7="","",IF(BN7="-","【-】","【"&amp;SUBSTITUTE(TEXT(BN7,"#,##0.00"),"-","△")&amp;"】"))</f>
        <v>【276.38】</v>
      </c>
      <c r="BO6" s="33">
        <f>IF(BO7="",NA(),BO7)</f>
        <v>131.99</v>
      </c>
      <c r="BP6" s="33">
        <f t="shared" ref="BP6:BX6" si="8">IF(BP7="",NA(),BP7)</f>
        <v>116.8</v>
      </c>
      <c r="BQ6" s="33">
        <f t="shared" si="8"/>
        <v>129.99</v>
      </c>
      <c r="BR6" s="33">
        <f t="shared" si="8"/>
        <v>126.75</v>
      </c>
      <c r="BS6" s="33">
        <f t="shared" si="8"/>
        <v>115.64</v>
      </c>
      <c r="BT6" s="33">
        <f t="shared" si="8"/>
        <v>96.62</v>
      </c>
      <c r="BU6" s="33">
        <f t="shared" si="8"/>
        <v>96.27</v>
      </c>
      <c r="BV6" s="33">
        <f t="shared" si="8"/>
        <v>95.4</v>
      </c>
      <c r="BW6" s="33">
        <f t="shared" si="8"/>
        <v>98.6</v>
      </c>
      <c r="BX6" s="33">
        <f t="shared" si="8"/>
        <v>100.82</v>
      </c>
      <c r="BY6" s="32" t="str">
        <f>IF(BY7="","",IF(BY7="-","【-】","【"&amp;SUBSTITUTE(TEXT(BY7,"#,##0.00"),"-","△")&amp;"】"))</f>
        <v>【104.99】</v>
      </c>
      <c r="BZ6" s="33">
        <f>IF(BZ7="",NA(),BZ7)</f>
        <v>117.2</v>
      </c>
      <c r="CA6" s="33">
        <f t="shared" ref="CA6:CI6" si="9">IF(CA7="",NA(),CA7)</f>
        <v>132.53</v>
      </c>
      <c r="CB6" s="33">
        <f t="shared" si="9"/>
        <v>119.51</v>
      </c>
      <c r="CC6" s="33">
        <f t="shared" si="9"/>
        <v>122.9</v>
      </c>
      <c r="CD6" s="33">
        <f t="shared" si="9"/>
        <v>134.58000000000001</v>
      </c>
      <c r="CE6" s="33">
        <f t="shared" si="9"/>
        <v>184.53</v>
      </c>
      <c r="CF6" s="33">
        <f t="shared" si="9"/>
        <v>186.94</v>
      </c>
      <c r="CG6" s="33">
        <f t="shared" si="9"/>
        <v>186.15</v>
      </c>
      <c r="CH6" s="33">
        <f t="shared" si="9"/>
        <v>181.67</v>
      </c>
      <c r="CI6" s="33">
        <f t="shared" si="9"/>
        <v>179.55</v>
      </c>
      <c r="CJ6" s="32" t="str">
        <f>IF(CJ7="","",IF(CJ7="-","【-】","【"&amp;SUBSTITUTE(TEXT(CJ7,"#,##0.00"),"-","△")&amp;"】"))</f>
        <v>【163.72】</v>
      </c>
      <c r="CK6" s="33">
        <f>IF(CK7="",NA(),CK7)</f>
        <v>43.87</v>
      </c>
      <c r="CL6" s="33">
        <f t="shared" ref="CL6:CT6" si="10">IF(CL7="",NA(),CL7)</f>
        <v>44.72</v>
      </c>
      <c r="CM6" s="33">
        <f t="shared" si="10"/>
        <v>41.95</v>
      </c>
      <c r="CN6" s="33">
        <f t="shared" si="10"/>
        <v>39.01</v>
      </c>
      <c r="CO6" s="33">
        <f t="shared" si="10"/>
        <v>38.6</v>
      </c>
      <c r="CP6" s="33">
        <f t="shared" si="10"/>
        <v>52.9</v>
      </c>
      <c r="CQ6" s="33">
        <f t="shared" si="10"/>
        <v>54.51</v>
      </c>
      <c r="CR6" s="33">
        <f t="shared" si="10"/>
        <v>54.47</v>
      </c>
      <c r="CS6" s="33">
        <f t="shared" si="10"/>
        <v>53.61</v>
      </c>
      <c r="CT6" s="33">
        <f t="shared" si="10"/>
        <v>53.52</v>
      </c>
      <c r="CU6" s="32" t="str">
        <f>IF(CU7="","",IF(CU7="-","【-】","【"&amp;SUBSTITUTE(TEXT(CU7,"#,##0.00"),"-","△")&amp;"】"))</f>
        <v>【59.76】</v>
      </c>
      <c r="CV6" s="33">
        <f>IF(CV7="",NA(),CV7)</f>
        <v>75.73</v>
      </c>
      <c r="CW6" s="33">
        <f t="shared" ref="CW6:DE6" si="11">IF(CW7="",NA(),CW7)</f>
        <v>73.75</v>
      </c>
      <c r="CX6" s="33">
        <f t="shared" si="11"/>
        <v>78.099999999999994</v>
      </c>
      <c r="CY6" s="33">
        <f t="shared" si="11"/>
        <v>84.3</v>
      </c>
      <c r="CZ6" s="33">
        <f t="shared" si="11"/>
        <v>84.84</v>
      </c>
      <c r="DA6" s="33">
        <f t="shared" si="11"/>
        <v>81.63</v>
      </c>
      <c r="DB6" s="33">
        <f t="shared" si="11"/>
        <v>81.790000000000006</v>
      </c>
      <c r="DC6" s="33">
        <f t="shared" si="11"/>
        <v>81.459999999999994</v>
      </c>
      <c r="DD6" s="33">
        <f t="shared" si="11"/>
        <v>81.31</v>
      </c>
      <c r="DE6" s="33">
        <f t="shared" si="11"/>
        <v>81.459999999999994</v>
      </c>
      <c r="DF6" s="32" t="str">
        <f>IF(DF7="","",IF(DF7="-","【-】","【"&amp;SUBSTITUTE(TEXT(DF7,"#,##0.00"),"-","△")&amp;"】"))</f>
        <v>【89.95】</v>
      </c>
      <c r="DG6" s="33">
        <f>IF(DG7="",NA(),DG7)</f>
        <v>37.799999999999997</v>
      </c>
      <c r="DH6" s="33">
        <f t="shared" ref="DH6:DP6" si="12">IF(DH7="",NA(),DH7)</f>
        <v>38.049999999999997</v>
      </c>
      <c r="DI6" s="33">
        <f t="shared" si="12"/>
        <v>38.54</v>
      </c>
      <c r="DJ6" s="33">
        <f t="shared" si="12"/>
        <v>46.11</v>
      </c>
      <c r="DK6" s="33">
        <f t="shared" si="12"/>
        <v>47.79</v>
      </c>
      <c r="DL6" s="33">
        <f t="shared" si="12"/>
        <v>37.25</v>
      </c>
      <c r="DM6" s="33">
        <f t="shared" si="12"/>
        <v>37.799999999999997</v>
      </c>
      <c r="DN6" s="33">
        <f t="shared" si="12"/>
        <v>38.520000000000003</v>
      </c>
      <c r="DO6" s="33">
        <f t="shared" si="12"/>
        <v>46.67</v>
      </c>
      <c r="DP6" s="33">
        <f t="shared" si="12"/>
        <v>47.7</v>
      </c>
      <c r="DQ6" s="32" t="str">
        <f>IF(DQ7="","",IF(DQ7="-","【-】","【"&amp;SUBSTITUTE(TEXT(DQ7,"#,##0.00"),"-","△")&amp;"】"))</f>
        <v>【47.18】</v>
      </c>
      <c r="DR6" s="33">
        <f>IF(DR7="",NA(),DR7)</f>
        <v>1.54</v>
      </c>
      <c r="DS6" s="33">
        <f t="shared" ref="DS6:EA6" si="13">IF(DS7="",NA(),DS7)</f>
        <v>1.53</v>
      </c>
      <c r="DT6" s="33">
        <f t="shared" si="13"/>
        <v>1.32</v>
      </c>
      <c r="DU6" s="33">
        <f t="shared" si="13"/>
        <v>1.04</v>
      </c>
      <c r="DV6" s="33">
        <f t="shared" si="13"/>
        <v>1.62</v>
      </c>
      <c r="DW6" s="33">
        <f t="shared" si="13"/>
        <v>7.9</v>
      </c>
      <c r="DX6" s="33">
        <f t="shared" si="13"/>
        <v>8.2200000000000006</v>
      </c>
      <c r="DY6" s="33">
        <f t="shared" si="13"/>
        <v>9.43</v>
      </c>
      <c r="DZ6" s="33">
        <f t="shared" si="13"/>
        <v>10.029999999999999</v>
      </c>
      <c r="EA6" s="33">
        <f t="shared" si="13"/>
        <v>7.26</v>
      </c>
      <c r="EB6" s="32" t="str">
        <f>IF(EB7="","",IF(EB7="-","【-】","【"&amp;SUBSTITUTE(TEXT(EB7,"#,##0.00"),"-","△")&amp;"】"))</f>
        <v>【13.18】</v>
      </c>
      <c r="EC6" s="33">
        <f>IF(EC7="",NA(),EC7)</f>
        <v>0.55000000000000004</v>
      </c>
      <c r="ED6" s="33">
        <f t="shared" ref="ED6:EL6" si="14">IF(ED7="",NA(),ED7)</f>
        <v>1.61</v>
      </c>
      <c r="EE6" s="33">
        <f t="shared" si="14"/>
        <v>2.13</v>
      </c>
      <c r="EF6" s="33">
        <f t="shared" si="14"/>
        <v>0.54</v>
      </c>
      <c r="EG6" s="32">
        <f t="shared" si="14"/>
        <v>0</v>
      </c>
      <c r="EH6" s="33">
        <f t="shared" si="14"/>
        <v>0.5</v>
      </c>
      <c r="EI6" s="33">
        <f t="shared" si="14"/>
        <v>0.6</v>
      </c>
      <c r="EJ6" s="33">
        <f t="shared" si="14"/>
        <v>0.71</v>
      </c>
      <c r="EK6" s="33">
        <f t="shared" si="14"/>
        <v>0.68</v>
      </c>
      <c r="EL6" s="33">
        <f t="shared" si="14"/>
        <v>1.65</v>
      </c>
      <c r="EM6" s="32" t="str">
        <f>IF(EM7="","",IF(EM7="-","【-】","【"&amp;SUBSTITUTE(TEXT(EM7,"#,##0.00"),"-","△")&amp;"】"))</f>
        <v>【0.85】</v>
      </c>
    </row>
    <row r="7" spans="1:143" s="34" customFormat="1">
      <c r="A7" s="26"/>
      <c r="B7" s="35">
        <v>2015</v>
      </c>
      <c r="C7" s="35">
        <v>104213</v>
      </c>
      <c r="D7" s="35">
        <v>46</v>
      </c>
      <c r="E7" s="35">
        <v>1</v>
      </c>
      <c r="F7" s="35">
        <v>0</v>
      </c>
      <c r="G7" s="35">
        <v>1</v>
      </c>
      <c r="H7" s="35" t="s">
        <v>93</v>
      </c>
      <c r="I7" s="35" t="s">
        <v>94</v>
      </c>
      <c r="J7" s="35" t="s">
        <v>95</v>
      </c>
      <c r="K7" s="35" t="s">
        <v>96</v>
      </c>
      <c r="L7" s="35" t="s">
        <v>97</v>
      </c>
      <c r="M7" s="36" t="s">
        <v>98</v>
      </c>
      <c r="N7" s="36">
        <v>81.31</v>
      </c>
      <c r="O7" s="36">
        <v>71.010000000000005</v>
      </c>
      <c r="P7" s="36">
        <v>3018</v>
      </c>
      <c r="Q7" s="36">
        <v>17068</v>
      </c>
      <c r="R7" s="36">
        <v>439.28</v>
      </c>
      <c r="S7" s="36">
        <v>38.85</v>
      </c>
      <c r="T7" s="36">
        <v>12044</v>
      </c>
      <c r="U7" s="36">
        <v>9.83</v>
      </c>
      <c r="V7" s="36">
        <v>1225.23</v>
      </c>
      <c r="W7" s="36">
        <v>135.49</v>
      </c>
      <c r="X7" s="36">
        <v>123.07</v>
      </c>
      <c r="Y7" s="36">
        <v>133.93</v>
      </c>
      <c r="Z7" s="36">
        <v>130.05000000000001</v>
      </c>
      <c r="AA7" s="36">
        <v>118.63</v>
      </c>
      <c r="AB7" s="36">
        <v>109.08</v>
      </c>
      <c r="AC7" s="36">
        <v>108.33</v>
      </c>
      <c r="AD7" s="36">
        <v>107.95</v>
      </c>
      <c r="AE7" s="36">
        <v>109.49</v>
      </c>
      <c r="AF7" s="36">
        <v>111.06</v>
      </c>
      <c r="AG7" s="36">
        <v>113.56</v>
      </c>
      <c r="AH7" s="36">
        <v>0</v>
      </c>
      <c r="AI7" s="36">
        <v>0</v>
      </c>
      <c r="AJ7" s="36">
        <v>0</v>
      </c>
      <c r="AK7" s="36">
        <v>0</v>
      </c>
      <c r="AL7" s="36">
        <v>0</v>
      </c>
      <c r="AM7" s="36">
        <v>16.09</v>
      </c>
      <c r="AN7" s="36">
        <v>15.69</v>
      </c>
      <c r="AO7" s="36">
        <v>13.47</v>
      </c>
      <c r="AP7" s="36">
        <v>9.49</v>
      </c>
      <c r="AQ7" s="36">
        <v>9.35</v>
      </c>
      <c r="AR7" s="36">
        <v>0.87</v>
      </c>
      <c r="AS7" s="36">
        <v>2549.81</v>
      </c>
      <c r="AT7" s="36">
        <v>2387.7800000000002</v>
      </c>
      <c r="AU7" s="36">
        <v>1065.22</v>
      </c>
      <c r="AV7" s="36">
        <v>509.98</v>
      </c>
      <c r="AW7" s="36">
        <v>472.84</v>
      </c>
      <c r="AX7" s="36">
        <v>1128.25</v>
      </c>
      <c r="AY7" s="36">
        <v>1159.4100000000001</v>
      </c>
      <c r="AZ7" s="36">
        <v>1081.23</v>
      </c>
      <c r="BA7" s="36">
        <v>406.37</v>
      </c>
      <c r="BB7" s="36">
        <v>398.29</v>
      </c>
      <c r="BC7" s="36">
        <v>262.74</v>
      </c>
      <c r="BD7" s="36">
        <v>363.76</v>
      </c>
      <c r="BE7" s="36">
        <v>331.92</v>
      </c>
      <c r="BF7" s="36">
        <v>302.02999999999997</v>
      </c>
      <c r="BG7" s="36">
        <v>284.24</v>
      </c>
      <c r="BH7" s="36">
        <v>259.36</v>
      </c>
      <c r="BI7" s="36">
        <v>474.06</v>
      </c>
      <c r="BJ7" s="36">
        <v>458</v>
      </c>
      <c r="BK7" s="36">
        <v>443.13</v>
      </c>
      <c r="BL7" s="36">
        <v>442.54</v>
      </c>
      <c r="BM7" s="36">
        <v>431</v>
      </c>
      <c r="BN7" s="36">
        <v>276.38</v>
      </c>
      <c r="BO7" s="36">
        <v>131.99</v>
      </c>
      <c r="BP7" s="36">
        <v>116.8</v>
      </c>
      <c r="BQ7" s="36">
        <v>129.99</v>
      </c>
      <c r="BR7" s="36">
        <v>126.75</v>
      </c>
      <c r="BS7" s="36">
        <v>115.64</v>
      </c>
      <c r="BT7" s="36">
        <v>96.62</v>
      </c>
      <c r="BU7" s="36">
        <v>96.27</v>
      </c>
      <c r="BV7" s="36">
        <v>95.4</v>
      </c>
      <c r="BW7" s="36">
        <v>98.6</v>
      </c>
      <c r="BX7" s="36">
        <v>100.82</v>
      </c>
      <c r="BY7" s="36">
        <v>104.99</v>
      </c>
      <c r="BZ7" s="36">
        <v>117.2</v>
      </c>
      <c r="CA7" s="36">
        <v>132.53</v>
      </c>
      <c r="CB7" s="36">
        <v>119.51</v>
      </c>
      <c r="CC7" s="36">
        <v>122.9</v>
      </c>
      <c r="CD7" s="36">
        <v>134.58000000000001</v>
      </c>
      <c r="CE7" s="36">
        <v>184.53</v>
      </c>
      <c r="CF7" s="36">
        <v>186.94</v>
      </c>
      <c r="CG7" s="36">
        <v>186.15</v>
      </c>
      <c r="CH7" s="36">
        <v>181.67</v>
      </c>
      <c r="CI7" s="36">
        <v>179.55</v>
      </c>
      <c r="CJ7" s="36">
        <v>163.72</v>
      </c>
      <c r="CK7" s="36">
        <v>43.87</v>
      </c>
      <c r="CL7" s="36">
        <v>44.72</v>
      </c>
      <c r="CM7" s="36">
        <v>41.95</v>
      </c>
      <c r="CN7" s="36">
        <v>39.01</v>
      </c>
      <c r="CO7" s="36">
        <v>38.6</v>
      </c>
      <c r="CP7" s="36">
        <v>52.9</v>
      </c>
      <c r="CQ7" s="36">
        <v>54.51</v>
      </c>
      <c r="CR7" s="36">
        <v>54.47</v>
      </c>
      <c r="CS7" s="36">
        <v>53.61</v>
      </c>
      <c r="CT7" s="36">
        <v>53.52</v>
      </c>
      <c r="CU7" s="36">
        <v>59.76</v>
      </c>
      <c r="CV7" s="36">
        <v>75.73</v>
      </c>
      <c r="CW7" s="36">
        <v>73.75</v>
      </c>
      <c r="CX7" s="36">
        <v>78.099999999999994</v>
      </c>
      <c r="CY7" s="36">
        <v>84.3</v>
      </c>
      <c r="CZ7" s="36">
        <v>84.84</v>
      </c>
      <c r="DA7" s="36">
        <v>81.63</v>
      </c>
      <c r="DB7" s="36">
        <v>81.790000000000006</v>
      </c>
      <c r="DC7" s="36">
        <v>81.459999999999994</v>
      </c>
      <c r="DD7" s="36">
        <v>81.31</v>
      </c>
      <c r="DE7" s="36">
        <v>81.459999999999994</v>
      </c>
      <c r="DF7" s="36">
        <v>89.95</v>
      </c>
      <c r="DG7" s="36">
        <v>37.799999999999997</v>
      </c>
      <c r="DH7" s="36">
        <v>38.049999999999997</v>
      </c>
      <c r="DI7" s="36">
        <v>38.54</v>
      </c>
      <c r="DJ7" s="36">
        <v>46.11</v>
      </c>
      <c r="DK7" s="36">
        <v>47.79</v>
      </c>
      <c r="DL7" s="36">
        <v>37.25</v>
      </c>
      <c r="DM7" s="36">
        <v>37.799999999999997</v>
      </c>
      <c r="DN7" s="36">
        <v>38.520000000000003</v>
      </c>
      <c r="DO7" s="36">
        <v>46.67</v>
      </c>
      <c r="DP7" s="36">
        <v>47.7</v>
      </c>
      <c r="DQ7" s="36">
        <v>47.18</v>
      </c>
      <c r="DR7" s="36">
        <v>1.54</v>
      </c>
      <c r="DS7" s="36">
        <v>1.53</v>
      </c>
      <c r="DT7" s="36">
        <v>1.32</v>
      </c>
      <c r="DU7" s="36">
        <v>1.04</v>
      </c>
      <c r="DV7" s="36">
        <v>1.62</v>
      </c>
      <c r="DW7" s="36">
        <v>7.9</v>
      </c>
      <c r="DX7" s="36">
        <v>8.2200000000000006</v>
      </c>
      <c r="DY7" s="36">
        <v>9.43</v>
      </c>
      <c r="DZ7" s="36">
        <v>10.029999999999999</v>
      </c>
      <c r="EA7" s="36">
        <v>7.26</v>
      </c>
      <c r="EB7" s="36">
        <v>13.18</v>
      </c>
      <c r="EC7" s="36">
        <v>0.55000000000000004</v>
      </c>
      <c r="ED7" s="36">
        <v>1.61</v>
      </c>
      <c r="EE7" s="36">
        <v>2.13</v>
      </c>
      <c r="EF7" s="36">
        <v>0.54</v>
      </c>
      <c r="EG7" s="36">
        <v>0</v>
      </c>
      <c r="EH7" s="36">
        <v>0.5</v>
      </c>
      <c r="EI7" s="36">
        <v>0.6</v>
      </c>
      <c r="EJ7" s="36">
        <v>0.71</v>
      </c>
      <c r="EK7" s="36">
        <v>0.68</v>
      </c>
      <c r="EL7" s="36">
        <v>1.65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dcterms:created xsi:type="dcterms:W3CDTF">2017-02-01T08:37:19Z</dcterms:created>
  <dcterms:modified xsi:type="dcterms:W3CDTF">2017-02-15T05:38:12Z</dcterms:modified>
  <cp:category/>
</cp:coreProperties>
</file>