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9_●甘楽町\"/>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B10" i="4"/>
  <c r="AQ8" i="4"/>
  <c r="Z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<sst xmlns="http://schemas.openxmlformats.org/spreadsheetml/2006/main" count="217" uniqueCount="106">
  <si>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</si>
  <si>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</si>
  <si>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</si>
  <si>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</si>
  <si>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</si>
  <si>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</si>
  <si>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</si>
  <si>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</si>
  <si>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</si>
  <si>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</si>
  <si>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</si>
  <si>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</si>
  <si>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</si>
  <si>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</si>
  <si>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</si>
  <si>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</si>
  <si>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</si>
  <si>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</si>
  <si>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</si>
  <si>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</si>
  <si>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</si>
  <si>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</si>
  <si>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</si>
  <si>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</si>
  <si>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</si>
  <si>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</si>
  <si>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</si>
  <si>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</si>
  <si>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</si>
  <si>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</si>
  <si>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</si>
  <si>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</si>
  <si>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</si>
  <si>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</si>
  <si>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</si>
  <si>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</si>
  <si>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</si>
  <si>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</si>
  <si>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</si>
  <si>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</si>
  <si>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</si>
  <si>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</si>
  <si>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</si>
  <si>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</si>
  <si>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</si>
  <si>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</si>
  <si>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</si>
  <si>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</si>
  <si>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</si>
  <si>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</si>
  <si>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</si>
  <si>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</si>
  <si>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</si>
  <si>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</si>
  <si>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</si>
  <si>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</si>
  <si>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</si>
  <si>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</si>
  <si>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</si>
  <si>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</si>
  <si>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</si>
  <si>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</si>
  <si>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</si>
  <si>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</si>
  <si>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</si>
  <si>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</si>
  <si>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</si>
  <si>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</si>
  <si>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</si>
  <si>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</si>
  <si>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</si>
  <si>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</si>
  <si>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</si>
  <si>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</si>
  <si>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</si>
  <si>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</si>
  <si>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</si>
  <si>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</si>
  <si>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</si>
  <si>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</si>
  <si>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</si>
  <si>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</si>
  <si>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</si>
  <si>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</si>
  <si>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</si>
  <si>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</si>
  <si>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</si>
  <si>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</si>
  <si>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</si>
  <si>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</si>
  <si>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</si>
  <si>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</si>
  <si>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</si>
  <si>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</si>
  <si>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</si>
  <si>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</si>
  <si>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</si>
  <si>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</si>
  <si>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</si>
  <si>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</si>
  <si>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</si>
  <si>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</si>
  <si>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</si>
  <si>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①老朽化した配水管の布設替えを進めており、償却対象固定資産が増加したことで数値が低下した。　　　　　　　　　　　　　　　　　　　　　　　　　　　　　　　　　　　　　　　　　　　　　　　　　　　　　　　　　　　　　　　　　　　　　　　　　　②老朽化した管路から計画的に更新工事を進めているため数値の上昇が抑えられている。　　　　　　　　　　　　　　　　　　　　　　　　　　　　　　　　　　　　　　　　　　　　　③H25年度から積極的に老朽管の布設替え工事を実施しているため数値が上昇している。                    　　基幹となる管路を中心にH25年度から3箇年計画で老朽化した配水管の布設替え工事を実施している。また、下水道管布設工事に合わせて老朽管の布設替え工事を効率的に進めている。</t>
    <phoneticPr fontId="4"/>
  </si>
  <si>
    <t>少子高齢化に伴う給水人口の減少や節水思考により、給水収益は今後減少傾向が予想される。引き続き、維持管理費等の経費削減に努めるとともに給水原価に応じた料金の再設定等も視野に入れ、経営の健全性を維持していく必要がある。老朽化した管路の更新に伴う費用の増加については、更新すべきところを正確に把握し、計画的に更新工事を進めるとともに企業債の借入れを縮減していく必要がある。</t>
    <phoneticPr fontId="4"/>
  </si>
  <si>
    <t>①大口企業の拡張による水道使用料が増加したこと、また一般住宅やアパート等の新築が進み、営業収益が増加したことに加え、固定資産減価償却費等が減少したことにより数値が上昇した。　　　　　　　　　　　　　　　　　②－　　　　　　　　　　　　　　　　　　　　　　　③新会計基準により借入資本金が負債に移行したこととや大規模な配水管整備事業実施に伴い資金を充てたため現金預金が減少し、数値が低下した。　　　　　　　　　　　　　　　　　　　　　　　④H25年度から実施している配水管整備事業に伴い、企業債の借入額が前年度に比べ増加したために上昇した。　　　　　　　　　　　　　　　　　　　　　　⑤営業収益が増加したことに加え、固定資産減価償却費が減少したことにより数値が上昇した。　　　　　　　　　　　　　　　　　　　　　　　　⑥年間有収水量が増加し、固定資産減価償却費が減少したため単価が低下した。　　　　　　　　　　　　　　　　　　　　　　　　⑦年間配水量が増加したため、数値が上昇した。　　　⑧老朽化した配水管の布設替え工事や修繕により漏水が減少し、有収率の改善に繋がっている。                                                                             給水人口の減少や節水思考の高まりにより、今後は給水収益の減少が見込まれる。また、老朽化した施設や管路の更新に伴う費用も増加するため経営が厳しくなることが予想される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</si>
</sst>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1.73</c:v>
                </c:pt>
                <c:pt idx="3" formatCode="#,##0.00;&quot;△&quot;#,##0.00;&quot;-&quot;">
                  <c:v>3.26</c:v>
                </c:pt>
                <c:pt idx="4" formatCode="#,##0.00;&quot;△&quot;#,##0.00;&quot;-&quot;">
                  <c:v>1.1499999999999999</c:v>
                </c:pt>
              </c:numCache>
            </c:numRef>
          </c:val>
        </c:ser>
        <c:dLbls>
          <c:showLegendKey val="0"/>
          <c:showVal val="0"/>
          <c:showCatName val="0"/>
          <c:showSerName val="0"/>
          <c:showPercent val="0"/>
          <c:showBubbleSize val="0"/>
        </c:dLbls>
        <c:gapWidth val="150"/>
        <c:axId val="140240456"/>
        <c:axId val="1393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40240456"/>
        <c:axId val="139356448"/>
      </c:lineChart>
      <c:dateAx>
        <c:axId val="140240456"/>
        <c:scaling>
          <c:orientation val="minMax"/>
        </c:scaling>
        <c:delete val="1"/>
        <c:axPos val="b"/>
        <c:numFmt formatCode="ge" sourceLinked="1"/>
        <c:majorTickMark val="none"/>
        <c:minorTickMark val="none"/>
        <c:tickLblPos val="none"/>
        <c:crossAx val="139356448"/>
        <c:crosses val="autoZero"/>
        <c:auto val="1"/>
        <c:lblOffset val="100"/>
        <c:baseTimeUnit val="years"/>
      </c:dateAx>
      <c:valAx>
        <c:axId val="1393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4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79.05</c:v>
                </c:pt>
                <c:pt idx="1">
                  <c:v>80.27</c:v>
                </c:pt>
                <c:pt idx="2">
                  <c:v>81.96</c:v>
                </c:pt>
                <c:pt idx="3">
                  <c:v>75.78</c:v>
                </c:pt>
                <c:pt idx="4">
                  <c:v>78.84</c:v>
                </c:pt>
              </c:numCache>
            </c:numRef>
          </c:val>
        </c:ser>
        <c:dLbls>
          <c:showLegendKey val="0"/>
          <c:showVal val="0"/>
          <c:showCatName val="0"/>
          <c:showSerName val="0"/>
          <c:showPercent val="0"/>
          <c:showBubbleSize val="0"/>
        </c:dLbls>
        <c:gapWidth val="150"/>
        <c:axId val="240456832"/>
        <c:axId val="24045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240456832"/>
        <c:axId val="240457224"/>
      </c:lineChart>
      <c:dateAx>
        <c:axId val="240456832"/>
        <c:scaling>
          <c:orientation val="minMax"/>
        </c:scaling>
        <c:delete val="1"/>
        <c:axPos val="b"/>
        <c:numFmt formatCode="ge" sourceLinked="1"/>
        <c:majorTickMark val="none"/>
        <c:minorTickMark val="none"/>
        <c:tickLblPos val="none"/>
        <c:crossAx val="240457224"/>
        <c:crosses val="autoZero"/>
        <c:auto val="1"/>
        <c:lblOffset val="100"/>
        <c:baseTimeUnit val="years"/>
      </c:dateAx>
      <c:valAx>
        <c:axId val="24045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5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78.39</c:v>
                </c:pt>
                <c:pt idx="1">
                  <c:v>78.37</c:v>
                </c:pt>
                <c:pt idx="2">
                  <c:v>78.37</c:v>
                </c:pt>
                <c:pt idx="3">
                  <c:v>82.01</c:v>
                </c:pt>
                <c:pt idx="4">
                  <c:v>81.489999999999995</c:v>
                </c:pt>
              </c:numCache>
            </c:numRef>
          </c:val>
        </c:ser>
        <c:dLbls>
          <c:showLegendKey val="0"/>
          <c:showVal val="0"/>
          <c:showCatName val="0"/>
          <c:showSerName val="0"/>
          <c:showPercent val="0"/>
          <c:showBubbleSize val="0"/>
        </c:dLbls>
        <c:gapWidth val="150"/>
        <c:axId val="140245960"/>
        <c:axId val="24047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40245960"/>
        <c:axId val="240470776"/>
      </c:lineChart>
      <c:dateAx>
        <c:axId val="140245960"/>
        <c:scaling>
          <c:orientation val="minMax"/>
        </c:scaling>
        <c:delete val="1"/>
        <c:axPos val="b"/>
        <c:numFmt formatCode="ge" sourceLinked="1"/>
        <c:majorTickMark val="none"/>
        <c:minorTickMark val="none"/>
        <c:tickLblPos val="none"/>
        <c:crossAx val="240470776"/>
        <c:crosses val="autoZero"/>
        <c:auto val="1"/>
        <c:lblOffset val="100"/>
        <c:baseTimeUnit val="years"/>
      </c:dateAx>
      <c:valAx>
        <c:axId val="24047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4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111.6</c:v>
                </c:pt>
                <c:pt idx="1">
                  <c:v>119.45</c:v>
                </c:pt>
                <c:pt idx="2">
                  <c:v>120.11</c:v>
                </c:pt>
                <c:pt idx="3">
                  <c:v>105.2</c:v>
                </c:pt>
                <c:pt idx="4">
                  <c:v>114.87</c:v>
                </c:pt>
              </c:numCache>
            </c:numRef>
          </c:val>
        </c:ser>
        <c:dLbls>
          <c:showLegendKey val="0"/>
          <c:showVal val="0"/>
          <c:showCatName val="0"/>
          <c:showSerName val="0"/>
          <c:showPercent val="0"/>
          <c:showBubbleSize val="0"/>
        </c:dLbls>
        <c:gapWidth val="150"/>
        <c:axId val="140339760"/>
        <c:axId val="14033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40339760"/>
        <c:axId val="140334664"/>
      </c:lineChart>
      <c:dateAx>
        <c:axId val="140339760"/>
        <c:scaling>
          <c:orientation val="minMax"/>
        </c:scaling>
        <c:delete val="1"/>
        <c:axPos val="b"/>
        <c:numFmt formatCode="ge" sourceLinked="1"/>
        <c:majorTickMark val="none"/>
        <c:minorTickMark val="none"/>
        <c:tickLblPos val="none"/>
        <c:crossAx val="140334664"/>
        <c:crosses val="autoZero"/>
        <c:auto val="1"/>
        <c:lblOffset val="100"/>
        <c:baseTimeUnit val="years"/>
      </c:dateAx>
      <c:valAx>
        <c:axId val="140334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33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47.99</c:v>
                </c:pt>
                <c:pt idx="1">
                  <c:v>50.21</c:v>
                </c:pt>
                <c:pt idx="2">
                  <c:v>50.03</c:v>
                </c:pt>
                <c:pt idx="3">
                  <c:v>45.74</c:v>
                </c:pt>
                <c:pt idx="4">
                  <c:v>45.11</c:v>
                </c:pt>
              </c:numCache>
            </c:numRef>
          </c:val>
        </c:ser>
        <c:dLbls>
          <c:showLegendKey val="0"/>
          <c:showVal val="0"/>
          <c:showCatName val="0"/>
          <c:showSerName val="0"/>
          <c:showPercent val="0"/>
          <c:showBubbleSize val="0"/>
        </c:dLbls>
        <c:gapWidth val="150"/>
        <c:axId val="141340528"/>
        <c:axId val="1389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41340528"/>
        <c:axId val="138928320"/>
      </c:lineChart>
      <c:dateAx>
        <c:axId val="141340528"/>
        <c:scaling>
          <c:orientation val="minMax"/>
        </c:scaling>
        <c:delete val="1"/>
        <c:axPos val="b"/>
        <c:numFmt formatCode="ge" sourceLinked="1"/>
        <c:majorTickMark val="none"/>
        <c:minorTickMark val="none"/>
        <c:tickLblPos val="none"/>
        <c:crossAx val="138928320"/>
        <c:crosses val="autoZero"/>
        <c:auto val="1"/>
        <c:lblOffset val="100"/>
        <c:baseTimeUnit val="years"/>
      </c:dateAx>
      <c:valAx>
        <c:axId val="1389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34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2.0499999999999998</c:v>
                </c:pt>
                <c:pt idx="1">
                  <c:v>2.0499999999999998</c:v>
                </c:pt>
                <c:pt idx="2">
                  <c:v>2.02</c:v>
                </c:pt>
                <c:pt idx="3">
                  <c:v>1.95</c:v>
                </c:pt>
                <c:pt idx="4">
                  <c:v>0.22</c:v>
                </c:pt>
              </c:numCache>
            </c:numRef>
          </c:val>
        </c:ser>
        <c:dLbls>
          <c:showLegendKey val="0"/>
          <c:showVal val="0"/>
          <c:showCatName val="0"/>
          <c:showSerName val="0"/>
          <c:showPercent val="0"/>
          <c:showBubbleSize val="0"/>
        </c:dLbls>
        <c:gapWidth val="150"/>
        <c:axId val="140536248"/>
        <c:axId val="14124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40536248"/>
        <c:axId val="141242224"/>
      </c:lineChart>
      <c:dateAx>
        <c:axId val="140536248"/>
        <c:scaling>
          <c:orientation val="minMax"/>
        </c:scaling>
        <c:delete val="1"/>
        <c:axPos val="b"/>
        <c:numFmt formatCode="ge" sourceLinked="1"/>
        <c:majorTickMark val="none"/>
        <c:minorTickMark val="none"/>
        <c:tickLblPos val="none"/>
        <c:crossAx val="141242224"/>
        <c:crosses val="autoZero"/>
        <c:auto val="1"/>
        <c:lblOffset val="100"/>
        <c:baseTimeUnit val="years"/>
      </c:dateAx>
      <c:valAx>
        <c:axId val="14124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3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243640"/>
        <c:axId val="14183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41243640"/>
        <c:axId val="141835144"/>
      </c:lineChart>
      <c:dateAx>
        <c:axId val="141243640"/>
        <c:scaling>
          <c:orientation val="minMax"/>
        </c:scaling>
        <c:delete val="1"/>
        <c:axPos val="b"/>
        <c:numFmt formatCode="ge" sourceLinked="1"/>
        <c:majorTickMark val="none"/>
        <c:minorTickMark val="none"/>
        <c:tickLblPos val="none"/>
        <c:crossAx val="141835144"/>
        <c:crosses val="autoZero"/>
        <c:auto val="1"/>
        <c:lblOffset val="100"/>
        <c:baseTimeUnit val="years"/>
      </c:dateAx>
      <c:valAx>
        <c:axId val="141835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24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2704.61</c:v>
                </c:pt>
                <c:pt idx="1">
                  <c:v>3125.83</c:v>
                </c:pt>
                <c:pt idx="2">
                  <c:v>2034.78</c:v>
                </c:pt>
                <c:pt idx="3">
                  <c:v>678.78</c:v>
                </c:pt>
                <c:pt idx="4">
                  <c:v>292.01</c:v>
                </c:pt>
              </c:numCache>
            </c:numRef>
          </c:val>
        </c:ser>
        <c:dLbls>
          <c:showLegendKey val="0"/>
          <c:showVal val="0"/>
          <c:showCatName val="0"/>
          <c:showSerName val="0"/>
          <c:showPercent val="0"/>
          <c:showBubbleSize val="0"/>
        </c:dLbls>
        <c:gapWidth val="150"/>
        <c:axId val="140246352"/>
        <c:axId val="14024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40246352"/>
        <c:axId val="140246744"/>
      </c:lineChart>
      <c:dateAx>
        <c:axId val="140246352"/>
        <c:scaling>
          <c:orientation val="minMax"/>
        </c:scaling>
        <c:delete val="1"/>
        <c:axPos val="b"/>
        <c:numFmt formatCode="ge" sourceLinked="1"/>
        <c:majorTickMark val="none"/>
        <c:minorTickMark val="none"/>
        <c:tickLblPos val="none"/>
        <c:crossAx val="140246744"/>
        <c:crosses val="autoZero"/>
        <c:auto val="1"/>
        <c:lblOffset val="100"/>
        <c:baseTimeUnit val="years"/>
      </c:dateAx>
      <c:valAx>
        <c:axId val="140246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24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275.79000000000002</c:v>
                </c:pt>
                <c:pt idx="1">
                  <c:v>252.79</c:v>
                </c:pt>
                <c:pt idx="2">
                  <c:v>332.6</c:v>
                </c:pt>
                <c:pt idx="3">
                  <c:v>446.94</c:v>
                </c:pt>
                <c:pt idx="4">
                  <c:v>503.62</c:v>
                </c:pt>
              </c:numCache>
            </c:numRef>
          </c:val>
        </c:ser>
        <c:dLbls>
          <c:showLegendKey val="0"/>
          <c:showVal val="0"/>
          <c:showCatName val="0"/>
          <c:showSerName val="0"/>
          <c:showPercent val="0"/>
          <c:showBubbleSize val="0"/>
        </c:dLbls>
        <c:gapWidth val="150"/>
        <c:axId val="113218824"/>
        <c:axId val="11321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13218824"/>
        <c:axId val="113219216"/>
      </c:lineChart>
      <c:dateAx>
        <c:axId val="113218824"/>
        <c:scaling>
          <c:orientation val="minMax"/>
        </c:scaling>
        <c:delete val="1"/>
        <c:axPos val="b"/>
        <c:numFmt formatCode="ge" sourceLinked="1"/>
        <c:majorTickMark val="none"/>
        <c:minorTickMark val="none"/>
        <c:tickLblPos val="none"/>
        <c:crossAx val="113219216"/>
        <c:crosses val="autoZero"/>
        <c:auto val="1"/>
        <c:lblOffset val="100"/>
        <c:baseTimeUnit val="years"/>
      </c:dateAx>
      <c:valAx>
        <c:axId val="113219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21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108.38</c:v>
                </c:pt>
                <c:pt idx="1">
                  <c:v>115.57</c:v>
                </c:pt>
                <c:pt idx="2">
                  <c:v>115.29</c:v>
                </c:pt>
                <c:pt idx="3">
                  <c:v>103.43</c:v>
                </c:pt>
                <c:pt idx="4">
                  <c:v>114.08</c:v>
                </c:pt>
              </c:numCache>
            </c:numRef>
          </c:val>
        </c:ser>
        <c:dLbls>
          <c:showLegendKey val="0"/>
          <c:showVal val="0"/>
          <c:showCatName val="0"/>
          <c:showSerName val="0"/>
          <c:showPercent val="0"/>
          <c:showBubbleSize val="0"/>
        </c:dLbls>
        <c:gapWidth val="150"/>
        <c:axId val="239761600"/>
        <c:axId val="23976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239761600"/>
        <c:axId val="239761992"/>
      </c:lineChart>
      <c:dateAx>
        <c:axId val="239761600"/>
        <c:scaling>
          <c:orientation val="minMax"/>
        </c:scaling>
        <c:delete val="1"/>
        <c:axPos val="b"/>
        <c:numFmt formatCode="ge" sourceLinked="1"/>
        <c:majorTickMark val="none"/>
        <c:minorTickMark val="none"/>
        <c:tickLblPos val="none"/>
        <c:crossAx val="239761992"/>
        <c:crosses val="autoZero"/>
        <c:auto val="1"/>
        <c:lblOffset val="100"/>
        <c:baseTimeUnit val="years"/>
      </c:dateAx>
      <c:valAx>
        <c:axId val="23976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114.38</c:v>
                </c:pt>
                <c:pt idx="1">
                  <c:v>107.89</c:v>
                </c:pt>
                <c:pt idx="2">
                  <c:v>108.59</c:v>
                </c:pt>
                <c:pt idx="3">
                  <c:v>120.94</c:v>
                </c:pt>
                <c:pt idx="4">
                  <c:v>110.17</c:v>
                </c:pt>
              </c:numCache>
            </c:numRef>
          </c:val>
        </c:ser>
        <c:dLbls>
          <c:showLegendKey val="0"/>
          <c:showVal val="0"/>
          <c:showCatName val="0"/>
          <c:showSerName val="0"/>
          <c:showPercent val="0"/>
          <c:showBubbleSize val="0"/>
        </c:dLbls>
        <c:gapWidth val="150"/>
        <c:axId val="239763168"/>
        <c:axId val="24045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239763168"/>
        <c:axId val="240455656"/>
      </c:lineChart>
      <c:dateAx>
        <c:axId val="239763168"/>
        <c:scaling>
          <c:orientation val="minMax"/>
        </c:scaling>
        <c:delete val="1"/>
        <c:axPos val="b"/>
        <c:numFmt formatCode="ge" sourceLinked="1"/>
        <c:majorTickMark val="none"/>
        <c:minorTickMark val="none"/>
        <c:tickLblPos val="none"/>
        <c:crossAx val="240455656"/>
        <c:crosses val="autoZero"/>
        <c:auto val="1"/>
        <c:lblOffset val="100"/>
        <c:baseTimeUnit val="years"/>
      </c:dateAx>
      <c:valAx>
        <c:axId val="24045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6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甘楽町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13538</v>
      </c>
      <c r="AJ8" s="56"/>
      <c r="AK8" s="56"/>
      <c r="AL8" s="56"/>
      <c r="AM8" s="56"/>
      <c r="AN8" s="56"/>
      <c r="AO8" s="56"/>
      <c r="AP8" s="57"/>
      <c r="AQ8" s="47">
        <f>データ!R6</f>
        <v>58.61</v>
      </c>
      <c r="AR8" s="47"/>
      <c r="AS8" s="47"/>
      <c r="AT8" s="47"/>
      <c r="AU8" s="47"/>
      <c r="AV8" s="47"/>
      <c r="AW8" s="47"/>
      <c r="AX8" s="47"/>
      <c r="AY8" s="47">
        <f>データ!S6</f>
        <v>230.98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63.28</v>
      </c>
      <c r="K10" s="47"/>
      <c r="L10" s="47"/>
      <c r="M10" s="47"/>
      <c r="N10" s="47"/>
      <c r="O10" s="47"/>
      <c r="P10" s="47"/>
      <c r="Q10" s="47"/>
      <c r="R10" s="47">
        <f>データ!O6</f>
        <v>98.6</v>
      </c>
      <c r="S10" s="47"/>
      <c r="T10" s="47"/>
      <c r="U10" s="47"/>
      <c r="V10" s="47"/>
      <c r="W10" s="47"/>
      <c r="X10" s="47"/>
      <c r="Y10" s="47"/>
      <c r="Z10" s="78">
        <f>データ!P6</f>
        <v>2246</v>
      </c>
      <c r="AA10" s="78"/>
      <c r="AB10" s="78"/>
      <c r="AC10" s="78"/>
      <c r="AD10" s="78"/>
      <c r="AE10" s="78"/>
      <c r="AF10" s="78"/>
      <c r="AG10" s="78"/>
      <c r="AH10" s="2"/>
      <c r="AI10" s="78">
        <f>データ!T6</f>
        <v>13285</v>
      </c>
      <c r="AJ10" s="78"/>
      <c r="AK10" s="78"/>
      <c r="AL10" s="78"/>
      <c r="AM10" s="78"/>
      <c r="AN10" s="78"/>
      <c r="AO10" s="78"/>
      <c r="AP10" s="78"/>
      <c r="AQ10" s="47">
        <f>データ!U6</f>
        <v>21.4</v>
      </c>
      <c r="AR10" s="47"/>
      <c r="AS10" s="47"/>
      <c r="AT10" s="47"/>
      <c r="AU10" s="47"/>
      <c r="AV10" s="47"/>
      <c r="AW10" s="47"/>
      <c r="AX10" s="47"/>
      <c r="AY10" s="47">
        <f>データ!V6</f>
        <v>620.79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103845</v>
      </c>
      <c r="D6" s="31">
        <f t="shared" si="3"/>
        <v>46</v>
      </c>
      <c r="E6" s="31">
        <f t="shared" si="3"/>
        <v>1</v>
      </c>
      <c r="F6" s="31">
        <f t="shared" si="3"/>
        <v>0</v>
      </c>
      <c r="G6" s="31">
        <f t="shared" si="3"/>
        <v>1</v>
      </c>
      <c r="H6" s="31" t="str">
        <f t="shared" si="3"/>
        <v>群馬県　甘楽町</v>
      </c>
      <c r="I6" s="31" t="str">
        <f t="shared" si="3"/>
        <v>法適用</v>
      </c>
      <c r="J6" s="31" t="str">
        <f t="shared" si="3"/>
        <v>水道事業</v>
      </c>
      <c r="K6" s="31" t="str">
        <f t="shared" si="3"/>
        <v>末端給水事業</v>
      </c>
      <c r="L6" s="31" t="str">
        <f t="shared" si="3"/>
        <v>A7</v>
      </c>
      <c r="M6" s="32" t="str">
        <f t="shared" si="3"/>
        <v>-</v>
      </c>
      <c r="N6" s="32">
        <f t="shared" si="3"/>
        <v>63.28</v>
      </c>
      <c r="O6" s="32">
        <f t="shared" si="3"/>
        <v>98.6</v>
      </c>
      <c r="P6" s="32">
        <f t="shared" si="3"/>
        <v>2246</v>
      </c>
      <c r="Q6" s="32">
        <f t="shared" si="3"/>
        <v>13538</v>
      </c>
      <c r="R6" s="32">
        <f t="shared" si="3"/>
        <v>58.61</v>
      </c>
      <c r="S6" s="32">
        <f t="shared" si="3"/>
        <v>230.98</v>
      </c>
      <c r="T6" s="32">
        <f t="shared" si="3"/>
        <v>13285</v>
      </c>
      <c r="U6" s="32">
        <f t="shared" si="3"/>
        <v>21.4</v>
      </c>
      <c r="V6" s="32">
        <f t="shared" si="3"/>
        <v>620.79</v>
      </c>
      <c r="W6" s="33">
        <f>IF(W7="",NA(),W7)</f>
        <v>111.6</v>
      </c>
      <c r="X6" s="33">
        <f t="shared" ref="X6:AF6" si="4">IF(X7="",NA(),X7)</f>
        <v>119.45</v>
      </c>
      <c r="Y6" s="33">
        <f t="shared" si="4"/>
        <v>120.11</v>
      </c>
      <c r="Z6" s="33">
        <f t="shared" si="4"/>
        <v>105.2</v>
      </c>
      <c r="AA6" s="33">
        <f t="shared" si="4"/>
        <v>114.87</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2704.61</v>
      </c>
      <c r="AT6" s="33">
        <f t="shared" ref="AT6:BB6" si="6">IF(AT7="",NA(),AT7)</f>
        <v>3125.83</v>
      </c>
      <c r="AU6" s="33">
        <f t="shared" si="6"/>
        <v>2034.78</v>
      </c>
      <c r="AV6" s="33">
        <f t="shared" si="6"/>
        <v>678.78</v>
      </c>
      <c r="AW6" s="33">
        <f t="shared" si="6"/>
        <v>292.01</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275.79000000000002</v>
      </c>
      <c r="BE6" s="33">
        <f t="shared" ref="BE6:BM6" si="7">IF(BE7="",NA(),BE7)</f>
        <v>252.79</v>
      </c>
      <c r="BF6" s="33">
        <f t="shared" si="7"/>
        <v>332.6</v>
      </c>
      <c r="BG6" s="33">
        <f t="shared" si="7"/>
        <v>446.94</v>
      </c>
      <c r="BH6" s="33">
        <f t="shared" si="7"/>
        <v>503.62</v>
      </c>
      <c r="BI6" s="33">
        <f t="shared" si="7"/>
        <v>474.06</v>
      </c>
      <c r="BJ6" s="33">
        <f t="shared" si="7"/>
        <v>458</v>
      </c>
      <c r="BK6" s="33">
        <f t="shared" si="7"/>
        <v>443.13</v>
      </c>
      <c r="BL6" s="33">
        <f t="shared" si="7"/>
        <v>442.54</v>
      </c>
      <c r="BM6" s="33">
        <f t="shared" si="7"/>
        <v>431</v>
      </c>
      <c r="BN6" s="32" t="str">
        <f>IF(BN7="","",IF(BN7="-","【-】","【"&amp;SUBSTITUTE(TEXT(BN7,"#,##0.00"),"-","△")&amp;"】"))</f>
        <v>【276.38】</v>
      </c>
      <c r="BO6" s="33">
        <f>IF(BO7="",NA(),BO7)</f>
        <v>108.38</v>
      </c>
      <c r="BP6" s="33">
        <f t="shared" ref="BP6:BX6" si="8">IF(BP7="",NA(),BP7)</f>
        <v>115.57</v>
      </c>
      <c r="BQ6" s="33">
        <f t="shared" si="8"/>
        <v>115.29</v>
      </c>
      <c r="BR6" s="33">
        <f t="shared" si="8"/>
        <v>103.43</v>
      </c>
      <c r="BS6" s="33">
        <f t="shared" si="8"/>
        <v>114.08</v>
      </c>
      <c r="BT6" s="33">
        <f t="shared" si="8"/>
        <v>96.62</v>
      </c>
      <c r="BU6" s="33">
        <f t="shared" si="8"/>
        <v>96.27</v>
      </c>
      <c r="BV6" s="33">
        <f t="shared" si="8"/>
        <v>95.4</v>
      </c>
      <c r="BW6" s="33">
        <f t="shared" si="8"/>
        <v>98.6</v>
      </c>
      <c r="BX6" s="33">
        <f t="shared" si="8"/>
        <v>100.82</v>
      </c>
      <c r="BY6" s="32" t="str">
        <f>IF(BY7="","",IF(BY7="-","【-】","【"&amp;SUBSTITUTE(TEXT(BY7,"#,##0.00"),"-","△")&amp;"】"))</f>
        <v>【104.99】</v>
      </c>
      <c r="BZ6" s="33">
        <f>IF(BZ7="",NA(),BZ7)</f>
        <v>114.38</v>
      </c>
      <c r="CA6" s="33">
        <f t="shared" ref="CA6:CI6" si="9">IF(CA7="",NA(),CA7)</f>
        <v>107.89</v>
      </c>
      <c r="CB6" s="33">
        <f t="shared" si="9"/>
        <v>108.59</v>
      </c>
      <c r="CC6" s="33">
        <f t="shared" si="9"/>
        <v>120.94</v>
      </c>
      <c r="CD6" s="33">
        <f t="shared" si="9"/>
        <v>110.17</v>
      </c>
      <c r="CE6" s="33">
        <f t="shared" si="9"/>
        <v>184.53</v>
      </c>
      <c r="CF6" s="33">
        <f t="shared" si="9"/>
        <v>186.94</v>
      </c>
      <c r="CG6" s="33">
        <f t="shared" si="9"/>
        <v>186.15</v>
      </c>
      <c r="CH6" s="33">
        <f t="shared" si="9"/>
        <v>181.67</v>
      </c>
      <c r="CI6" s="33">
        <f t="shared" si="9"/>
        <v>179.55</v>
      </c>
      <c r="CJ6" s="32" t="str">
        <f>IF(CJ7="","",IF(CJ7="-","【-】","【"&amp;SUBSTITUTE(TEXT(CJ7,"#,##0.00"),"-","△")&amp;"】"))</f>
        <v>【163.72】</v>
      </c>
      <c r="CK6" s="33">
        <f>IF(CK7="",NA(),CK7)</f>
        <v>79.05</v>
      </c>
      <c r="CL6" s="33">
        <f t="shared" ref="CL6:CT6" si="10">IF(CL7="",NA(),CL7)</f>
        <v>80.27</v>
      </c>
      <c r="CM6" s="33">
        <f t="shared" si="10"/>
        <v>81.96</v>
      </c>
      <c r="CN6" s="33">
        <f t="shared" si="10"/>
        <v>75.78</v>
      </c>
      <c r="CO6" s="33">
        <f t="shared" si="10"/>
        <v>78.84</v>
      </c>
      <c r="CP6" s="33">
        <f t="shared" si="10"/>
        <v>52.9</v>
      </c>
      <c r="CQ6" s="33">
        <f t="shared" si="10"/>
        <v>54.51</v>
      </c>
      <c r="CR6" s="33">
        <f t="shared" si="10"/>
        <v>54.47</v>
      </c>
      <c r="CS6" s="33">
        <f t="shared" si="10"/>
        <v>53.61</v>
      </c>
      <c r="CT6" s="33">
        <f t="shared" si="10"/>
        <v>53.52</v>
      </c>
      <c r="CU6" s="32" t="str">
        <f>IF(CU7="","",IF(CU7="-","【-】","【"&amp;SUBSTITUTE(TEXT(CU7,"#,##0.00"),"-","△")&amp;"】"))</f>
        <v>【59.76】</v>
      </c>
      <c r="CV6" s="33">
        <f>IF(CV7="",NA(),CV7)</f>
        <v>78.39</v>
      </c>
      <c r="CW6" s="33">
        <f t="shared" ref="CW6:DE6" si="11">IF(CW7="",NA(),CW7)</f>
        <v>78.37</v>
      </c>
      <c r="CX6" s="33">
        <f t="shared" si="11"/>
        <v>78.37</v>
      </c>
      <c r="CY6" s="33">
        <f t="shared" si="11"/>
        <v>82.01</v>
      </c>
      <c r="CZ6" s="33">
        <f t="shared" si="11"/>
        <v>81.489999999999995</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47.99</v>
      </c>
      <c r="DH6" s="33">
        <f t="shared" ref="DH6:DP6" si="12">IF(DH7="",NA(),DH7)</f>
        <v>50.21</v>
      </c>
      <c r="DI6" s="33">
        <f t="shared" si="12"/>
        <v>50.03</v>
      </c>
      <c r="DJ6" s="33">
        <f t="shared" si="12"/>
        <v>45.74</v>
      </c>
      <c r="DK6" s="33">
        <f t="shared" si="12"/>
        <v>45.11</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2.0499999999999998</v>
      </c>
      <c r="DS6" s="33">
        <f t="shared" ref="DS6:EA6" si="13">IF(DS7="",NA(),DS7)</f>
        <v>2.0499999999999998</v>
      </c>
      <c r="DT6" s="33">
        <f t="shared" si="13"/>
        <v>2.02</v>
      </c>
      <c r="DU6" s="33">
        <f t="shared" si="13"/>
        <v>1.95</v>
      </c>
      <c r="DV6" s="33">
        <f t="shared" si="13"/>
        <v>0.22</v>
      </c>
      <c r="DW6" s="33">
        <f t="shared" si="13"/>
        <v>7.9</v>
      </c>
      <c r="DX6" s="33">
        <f t="shared" si="13"/>
        <v>8.2200000000000006</v>
      </c>
      <c r="DY6" s="33">
        <f t="shared" si="13"/>
        <v>9.43</v>
      </c>
      <c r="DZ6" s="33">
        <f t="shared" si="13"/>
        <v>10.029999999999999</v>
      </c>
      <c r="EA6" s="33">
        <f t="shared" si="13"/>
        <v>7.26</v>
      </c>
      <c r="EB6" s="32" t="str">
        <f>IF(EB7="","",IF(EB7="-","【-】","【"&amp;SUBSTITUTE(TEXT(EB7,"#,##0.00"),"-","△")&amp;"】"))</f>
        <v>【13.18】</v>
      </c>
      <c r="EC6" s="32">
        <f>IF(EC7="",NA(),EC7)</f>
        <v>0</v>
      </c>
      <c r="ED6" s="32">
        <f t="shared" ref="ED6:EL6" si="14">IF(ED7="",NA(),ED7)</f>
        <v>0</v>
      </c>
      <c r="EE6" s="33">
        <f t="shared" si="14"/>
        <v>1.73</v>
      </c>
      <c r="EF6" s="33">
        <f t="shared" si="14"/>
        <v>3.26</v>
      </c>
      <c r="EG6" s="33">
        <f t="shared" si="14"/>
        <v>1.1499999999999999</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103845</v>
      </c>
      <c r="D7" s="35">
        <v>46</v>
      </c>
      <c r="E7" s="35">
        <v>1</v>
      </c>
      <c r="F7" s="35">
        <v>0</v>
      </c>
      <c r="G7" s="35">
        <v>1</v>
      </c>
      <c r="H7" s="35" t="s">
        <v>92</v>
      </c>
      <c r="I7" s="35" t="s">
        <v>93</v>
      </c>
      <c r="J7" s="35" t="s">
        <v>94</v>
      </c>
      <c r="K7" s="35" t="s">
        <v>95</v>
      </c>
      <c r="L7" s="35" t="s">
        <v>96</v>
      </c>
      <c r="M7" s="36" t="s">
        <v>97</v>
      </c>
      <c r="N7" s="36">
        <v>63.28</v>
      </c>
      <c r="O7" s="36">
        <v>98.6</v>
      </c>
      <c r="P7" s="36">
        <v>2246</v>
      </c>
      <c r="Q7" s="36">
        <v>13538</v>
      </c>
      <c r="R7" s="36">
        <v>58.61</v>
      </c>
      <c r="S7" s="36">
        <v>230.98</v>
      </c>
      <c r="T7" s="36">
        <v>13285</v>
      </c>
      <c r="U7" s="36">
        <v>21.4</v>
      </c>
      <c r="V7" s="36">
        <v>620.79</v>
      </c>
      <c r="W7" s="36">
        <v>111.6</v>
      </c>
      <c r="X7" s="36">
        <v>119.45</v>
      </c>
      <c r="Y7" s="36">
        <v>120.11</v>
      </c>
      <c r="Z7" s="36">
        <v>105.2</v>
      </c>
      <c r="AA7" s="36">
        <v>114.87</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2704.61</v>
      </c>
      <c r="AT7" s="36">
        <v>3125.83</v>
      </c>
      <c r="AU7" s="36">
        <v>2034.78</v>
      </c>
      <c r="AV7" s="36">
        <v>678.78</v>
      </c>
      <c r="AW7" s="36">
        <v>292.01</v>
      </c>
      <c r="AX7" s="36">
        <v>1128.25</v>
      </c>
      <c r="AY7" s="36">
        <v>1159.4100000000001</v>
      </c>
      <c r="AZ7" s="36">
        <v>1081.23</v>
      </c>
      <c r="BA7" s="36">
        <v>406.37</v>
      </c>
      <c r="BB7" s="36">
        <v>398.29</v>
      </c>
      <c r="BC7" s="36">
        <v>262.74</v>
      </c>
      <c r="BD7" s="36">
        <v>275.79000000000002</v>
      </c>
      <c r="BE7" s="36">
        <v>252.79</v>
      </c>
      <c r="BF7" s="36">
        <v>332.6</v>
      </c>
      <c r="BG7" s="36">
        <v>446.94</v>
      </c>
      <c r="BH7" s="36">
        <v>503.62</v>
      </c>
      <c r="BI7" s="36">
        <v>474.06</v>
      </c>
      <c r="BJ7" s="36">
        <v>458</v>
      </c>
      <c r="BK7" s="36">
        <v>443.13</v>
      </c>
      <c r="BL7" s="36">
        <v>442.54</v>
      </c>
      <c r="BM7" s="36">
        <v>431</v>
      </c>
      <c r="BN7" s="36">
        <v>276.38</v>
      </c>
      <c r="BO7" s="36">
        <v>108.38</v>
      </c>
      <c r="BP7" s="36">
        <v>115.57</v>
      </c>
      <c r="BQ7" s="36">
        <v>115.29</v>
      </c>
      <c r="BR7" s="36">
        <v>103.43</v>
      </c>
      <c r="BS7" s="36">
        <v>114.08</v>
      </c>
      <c r="BT7" s="36">
        <v>96.62</v>
      </c>
      <c r="BU7" s="36">
        <v>96.27</v>
      </c>
      <c r="BV7" s="36">
        <v>95.4</v>
      </c>
      <c r="BW7" s="36">
        <v>98.6</v>
      </c>
      <c r="BX7" s="36">
        <v>100.82</v>
      </c>
      <c r="BY7" s="36">
        <v>104.99</v>
      </c>
      <c r="BZ7" s="36">
        <v>114.38</v>
      </c>
      <c r="CA7" s="36">
        <v>107.89</v>
      </c>
      <c r="CB7" s="36">
        <v>108.59</v>
      </c>
      <c r="CC7" s="36">
        <v>120.94</v>
      </c>
      <c r="CD7" s="36">
        <v>110.17</v>
      </c>
      <c r="CE7" s="36">
        <v>184.53</v>
      </c>
      <c r="CF7" s="36">
        <v>186.94</v>
      </c>
      <c r="CG7" s="36">
        <v>186.15</v>
      </c>
      <c r="CH7" s="36">
        <v>181.67</v>
      </c>
      <c r="CI7" s="36">
        <v>179.55</v>
      </c>
      <c r="CJ7" s="36">
        <v>163.72</v>
      </c>
      <c r="CK7" s="36">
        <v>79.05</v>
      </c>
      <c r="CL7" s="36">
        <v>80.27</v>
      </c>
      <c r="CM7" s="36">
        <v>81.96</v>
      </c>
      <c r="CN7" s="36">
        <v>75.78</v>
      </c>
      <c r="CO7" s="36">
        <v>78.84</v>
      </c>
      <c r="CP7" s="36">
        <v>52.9</v>
      </c>
      <c r="CQ7" s="36">
        <v>54.51</v>
      </c>
      <c r="CR7" s="36">
        <v>54.47</v>
      </c>
      <c r="CS7" s="36">
        <v>53.61</v>
      </c>
      <c r="CT7" s="36">
        <v>53.52</v>
      </c>
      <c r="CU7" s="36">
        <v>59.76</v>
      </c>
      <c r="CV7" s="36">
        <v>78.39</v>
      </c>
      <c r="CW7" s="36">
        <v>78.37</v>
      </c>
      <c r="CX7" s="36">
        <v>78.37</v>
      </c>
      <c r="CY7" s="36">
        <v>82.01</v>
      </c>
      <c r="CZ7" s="36">
        <v>81.489999999999995</v>
      </c>
      <c r="DA7" s="36">
        <v>81.63</v>
      </c>
      <c r="DB7" s="36">
        <v>81.790000000000006</v>
      </c>
      <c r="DC7" s="36">
        <v>81.459999999999994</v>
      </c>
      <c r="DD7" s="36">
        <v>81.31</v>
      </c>
      <c r="DE7" s="36">
        <v>81.459999999999994</v>
      </c>
      <c r="DF7" s="36">
        <v>89.95</v>
      </c>
      <c r="DG7" s="36">
        <v>47.99</v>
      </c>
      <c r="DH7" s="36">
        <v>50.21</v>
      </c>
      <c r="DI7" s="36">
        <v>50.03</v>
      </c>
      <c r="DJ7" s="36">
        <v>45.74</v>
      </c>
      <c r="DK7" s="36">
        <v>45.11</v>
      </c>
      <c r="DL7" s="36">
        <v>37.25</v>
      </c>
      <c r="DM7" s="36">
        <v>37.799999999999997</v>
      </c>
      <c r="DN7" s="36">
        <v>38.520000000000003</v>
      </c>
      <c r="DO7" s="36">
        <v>46.67</v>
      </c>
      <c r="DP7" s="36">
        <v>47.7</v>
      </c>
      <c r="DQ7" s="36">
        <v>47.18</v>
      </c>
      <c r="DR7" s="36">
        <v>2.0499999999999998</v>
      </c>
      <c r="DS7" s="36">
        <v>2.0499999999999998</v>
      </c>
      <c r="DT7" s="36">
        <v>2.02</v>
      </c>
      <c r="DU7" s="36">
        <v>1.95</v>
      </c>
      <c r="DV7" s="36">
        <v>0.22</v>
      </c>
      <c r="DW7" s="36">
        <v>7.9</v>
      </c>
      <c r="DX7" s="36">
        <v>8.2200000000000006</v>
      </c>
      <c r="DY7" s="36">
        <v>9.43</v>
      </c>
      <c r="DZ7" s="36">
        <v>10.029999999999999</v>
      </c>
      <c r="EA7" s="36">
        <v>7.26</v>
      </c>
      <c r="EB7" s="36">
        <v>13.18</v>
      </c>
      <c r="EC7" s="36">
        <v>0</v>
      </c>
      <c r="ED7" s="36">
        <v>0</v>
      </c>
      <c r="EE7" s="36">
        <v>1.73</v>
      </c>
      <c r="EF7" s="36">
        <v>3.26</v>
      </c>
      <c r="EG7" s="36">
        <v>1.1499999999999999</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ModifiedBy> </cp:lastModifiedBy>
  <dcterms:created xsi:type="dcterms:W3CDTF">2017-02-01T08:37:18Z</dcterms:created>
  <dcterms:modified xsi:type="dcterms:W3CDTF">2017-02-15T02:43:36Z</dcterms:modified>
</cp:coreProperties>
</file>