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bukata-t\Desktop\沼田市差し替えファイル\"/>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<sst xmlns="http://schemas.openxmlformats.org/spreadsheetml/2006/main" count="217" uniqueCount="107">
  <si>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</si>
  <si>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</si>
  <si>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</si>
  <si>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</si>
  <si>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</si>
  <si>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</si>
  <si>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</si>
  <si>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</si>
  <si>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</si>
  <si>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</si>
  <si>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</si>
  <si>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</si>
  <si>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</si>
  <si>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</si>
  <si>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</si>
  <si>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</si>
  <si>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</si>
  <si>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</si>
  <si>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</si>
  <si>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</si>
  <si>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</si>
  <si>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</si>
  <si>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</si>
  <si>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</si>
  <si>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</si>
  <si>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</si>
  <si>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</si>
  <si>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</si>
  <si>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</si>
  <si>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</si>
  <si>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</si>
  <si>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</si>
  <si>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</si>
  <si>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</si>
  <si>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</si>
  <si>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</si>
  <si>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</si>
  <si>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</si>
  <si>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</si>
  <si>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</si>
  <si>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</si>
  <si>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</si>
  <si>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</si>
  <si>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</si>
  <si>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</si>
  <si>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</si>
  <si>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</si>
  <si>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</si>
  <si>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</si>
  <si>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</si>
  <si>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</si>
  <si>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</si>
  <si>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</si>
  <si>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</si>
  <si>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</si>
  <si>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</si>
  <si>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</si>
  <si>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</si>
  <si>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</si>
  <si>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</si>
  <si>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</si>
  <si>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</si>
  <si>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</si>
  <si>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</si>
  <si>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</si>
  <si>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</si>
  <si>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</si>
  <si>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</si>
  <si>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</si>
  <si>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</si>
  <si>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</si>
  <si>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</si>
  <si>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</si>
  <si>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</si>
  <si>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</si>
  <si>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</si>
  <si>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</si>
  <si>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</si>
  <si>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</si>
  <si>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</si>
  <si>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</si>
  <si>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</si>
  <si>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</si>
  <si>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</si>
  <si>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</si>
  <si>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</si>
  <si>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</si>
  <si>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</si>
  <si>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</si>
  <si>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</si>
  <si>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</si>
  <si>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</si>
  <si>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</si>
  <si>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</si>
  <si>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</si>
  <si>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</si>
  <si>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</si>
  <si>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</si>
  <si>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</si>
  <si>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</si>
  <si>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</si>
  <si>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</si>
  <si>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</si>
  <si>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</si>
  <si>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①有形固定資産減価償却率は50％後半と老朽化が進んでいることが分かる。類似団体、全国平均と比較しても老朽化が進んでいることが分かるため、計画的に更新をする必要がある。
②管路経年化率は27％台と高く、類似団体や全国平均と比較しても耐用年数を超えている管路の率がかなり高いことが分かる。老朽管の布設替え等を行うための計画作りが必要である。　　　
③管路更新率は類似団体や全国平均と比較すると半分以下で管路の更新が遅れていることが分かる。数値が１％の場合で全ての管路を更新するのに１００年掛かるとされており、本誌では0.37％とかなり低い数値である。今後更新計画を策定し老朽管の布設替え等を計画的に進める必要がある。</t>
    <phoneticPr fontId="4"/>
  </si>
  <si>
    <t xml:space="preserve">  単年度の経常収支は良好であると判断できるものの、人口の減少や使用者の節水により施設の利用率が低い。また、本市の施設は県内でも古い施設で90年が経過している施設もあり、拡張工事や更新工事、老朽管の布設替え等実施しているが、管路の経年化率が高く、老朽管の更新率が低いため、今後は老朽化対策を中心として施設整備が必要である。施設整備に伴い料金体系等についても検討が必要である。</t>
    <rPh sb="79" eb="81">
      <t>シセツ</t>
    </rPh>
    <phoneticPr fontId="4"/>
  </si>
  <si>
    <t xml:space="preserve">①経常収支比率は131.47％となっており、そのほとんどは、給水収益であるため、経営が安定していることが分かる。
②累積欠損金比率が0％と欠損金が無いことがわかる。
③流動比率は、970％を超えており、類似団体の平均や全国平均を上回っており短期的な債務等については支払い能力があることが分かる。
④企業債残高対給水収益比率は類似団体と比較すると１／４程度と低く、企業債残高が少ないことが分かる。
⑤料金回収率は125％と給水に係る費用を給水収益で賄えていることが分かる。
⑥給水原価は類似団体と比較すると60円から70円安く費用面で効率的な運営がされていることが分かる。
⑦施設利用率は節水指向や人口減少から低下傾向にあり、40％程度と低く類似団体と比較すると利用率が悪い。計画給水人口は40,000人に対し、平成２７年度の給水人口は26,000人弱と少なく余裕があると捉えることもできる。
⑧有収率は昨年と比べると、1.71％上昇している。横ばいから上昇気味である。類似団体との比較では若干よいが、全国平均からするとまだ低い状態にある。施設の老朽化に伴う配水管や給水管の漏水に伴うものと思われるが、昨年からの上昇は漏水修繕によるものと思われる。まだまだ老朽化対策として老朽管の布設替え等が必要である。
</t>
    <rPh sb="385" eb="386">
      <t>トラ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</si>
</sst>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0.77</c:v>
                </c:pt>
                <c:pt idx="1">
                  <c:v>0.81</c:v>
                </c:pt>
                <c:pt idx="2">
                  <c:v>0.33</c:v>
                </c:pt>
                <c:pt idx="3">
                  <c:v>0.43</c:v>
                </c:pt>
                <c:pt idx="4">
                  <c:v>0.37</c:v>
                </c:pt>
              </c:numCache>
            </c:numRef>
          </c:val>
        </c:ser>
        <c:dLbls>
          <c:showLegendKey val="0"/>
          <c:showVal val="0"/>
          <c:showCatName val="0"/>
          <c:showSerName val="0"/>
          <c:showPercent val="0"/>
          <c:showBubbleSize val="0"/>
        </c:dLbls>
        <c:gapWidth val="150"/>
        <c:axId val="150550752"/>
        <c:axId val="15012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50550752"/>
        <c:axId val="150129136"/>
      </c:lineChart>
      <c:dateAx>
        <c:axId val="150550752"/>
        <c:scaling>
          <c:orientation val="minMax"/>
        </c:scaling>
        <c:delete val="1"/>
        <c:axPos val="b"/>
        <c:numFmt formatCode="ge" sourceLinked="1"/>
        <c:majorTickMark val="none"/>
        <c:minorTickMark val="none"/>
        <c:tickLblPos val="none"/>
        <c:crossAx val="150129136"/>
        <c:crosses val="autoZero"/>
        <c:auto val="1"/>
        <c:lblOffset val="100"/>
        <c:baseTimeUnit val="years"/>
      </c:dateAx>
      <c:valAx>
        <c:axId val="15012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40.35</c:v>
                </c:pt>
                <c:pt idx="1">
                  <c:v>39.47</c:v>
                </c:pt>
                <c:pt idx="2">
                  <c:v>39.770000000000003</c:v>
                </c:pt>
                <c:pt idx="3">
                  <c:v>39.130000000000003</c:v>
                </c:pt>
                <c:pt idx="4">
                  <c:v>37.72</c:v>
                </c:pt>
              </c:numCache>
            </c:numRef>
          </c:val>
        </c:ser>
        <c:dLbls>
          <c:showLegendKey val="0"/>
          <c:showVal val="0"/>
          <c:showCatName val="0"/>
          <c:showSerName val="0"/>
          <c:showPercent val="0"/>
          <c:showBubbleSize val="0"/>
        </c:dLbls>
        <c:gapWidth val="150"/>
        <c:axId val="152231608"/>
        <c:axId val="1522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52231608"/>
        <c:axId val="152232000"/>
      </c:lineChart>
      <c:dateAx>
        <c:axId val="152231608"/>
        <c:scaling>
          <c:orientation val="minMax"/>
        </c:scaling>
        <c:delete val="1"/>
        <c:axPos val="b"/>
        <c:numFmt formatCode="ge" sourceLinked="1"/>
        <c:majorTickMark val="none"/>
        <c:minorTickMark val="none"/>
        <c:tickLblPos val="none"/>
        <c:crossAx val="152232000"/>
        <c:crosses val="autoZero"/>
        <c:auto val="1"/>
        <c:lblOffset val="100"/>
        <c:baseTimeUnit val="years"/>
      </c:dateAx>
      <c:valAx>
        <c:axId val="1522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23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84.23</c:v>
                </c:pt>
                <c:pt idx="1">
                  <c:v>83.93</c:v>
                </c:pt>
                <c:pt idx="2">
                  <c:v>84</c:v>
                </c:pt>
                <c:pt idx="3">
                  <c:v>84.54</c:v>
                </c:pt>
                <c:pt idx="4">
                  <c:v>86.25</c:v>
                </c:pt>
              </c:numCache>
            </c:numRef>
          </c:val>
        </c:ser>
        <c:dLbls>
          <c:showLegendKey val="0"/>
          <c:showVal val="0"/>
          <c:showCatName val="0"/>
          <c:showSerName val="0"/>
          <c:showPercent val="0"/>
          <c:showBubbleSize val="0"/>
        </c:dLbls>
        <c:gapWidth val="150"/>
        <c:axId val="152233176"/>
        <c:axId val="22770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52233176"/>
        <c:axId val="227700848"/>
      </c:lineChart>
      <c:dateAx>
        <c:axId val="152233176"/>
        <c:scaling>
          <c:orientation val="minMax"/>
        </c:scaling>
        <c:delete val="1"/>
        <c:axPos val="b"/>
        <c:numFmt formatCode="ge" sourceLinked="1"/>
        <c:majorTickMark val="none"/>
        <c:minorTickMark val="none"/>
        <c:tickLblPos val="none"/>
        <c:crossAx val="227700848"/>
        <c:crosses val="autoZero"/>
        <c:auto val="1"/>
        <c:lblOffset val="100"/>
        <c:baseTimeUnit val="years"/>
      </c:dateAx>
      <c:valAx>
        <c:axId val="22770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23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120.32</c:v>
                </c:pt>
                <c:pt idx="1">
                  <c:v>121.88</c:v>
                </c:pt>
                <c:pt idx="2">
                  <c:v>116.97</c:v>
                </c:pt>
                <c:pt idx="3">
                  <c:v>121.85</c:v>
                </c:pt>
                <c:pt idx="4">
                  <c:v>131.47</c:v>
                </c:pt>
              </c:numCache>
            </c:numRef>
          </c:val>
        </c:ser>
        <c:dLbls>
          <c:showLegendKey val="0"/>
          <c:showVal val="0"/>
          <c:showCatName val="0"/>
          <c:showSerName val="0"/>
          <c:showPercent val="0"/>
          <c:showBubbleSize val="0"/>
        </c:dLbls>
        <c:gapWidth val="150"/>
        <c:axId val="150170744"/>
        <c:axId val="15105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50170744"/>
        <c:axId val="151058096"/>
      </c:lineChart>
      <c:dateAx>
        <c:axId val="150170744"/>
        <c:scaling>
          <c:orientation val="minMax"/>
        </c:scaling>
        <c:delete val="1"/>
        <c:axPos val="b"/>
        <c:numFmt formatCode="ge" sourceLinked="1"/>
        <c:majorTickMark val="none"/>
        <c:minorTickMark val="none"/>
        <c:tickLblPos val="none"/>
        <c:crossAx val="151058096"/>
        <c:crosses val="autoZero"/>
        <c:auto val="1"/>
        <c:lblOffset val="100"/>
        <c:baseTimeUnit val="years"/>
      </c:dateAx>
      <c:valAx>
        <c:axId val="15105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17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55.23</c:v>
                </c:pt>
                <c:pt idx="1">
                  <c:v>56.03</c:v>
                </c:pt>
                <c:pt idx="2">
                  <c:v>57</c:v>
                </c:pt>
                <c:pt idx="3">
                  <c:v>58.15</c:v>
                </c:pt>
                <c:pt idx="4">
                  <c:v>58.89</c:v>
                </c:pt>
              </c:numCache>
            </c:numRef>
          </c:val>
        </c:ser>
        <c:dLbls>
          <c:showLegendKey val="0"/>
          <c:showVal val="0"/>
          <c:showCatName val="0"/>
          <c:showSerName val="0"/>
          <c:showPercent val="0"/>
          <c:showBubbleSize val="0"/>
        </c:dLbls>
        <c:gapWidth val="150"/>
        <c:axId val="151042104"/>
        <c:axId val="15102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51042104"/>
        <c:axId val="151023280"/>
      </c:lineChart>
      <c:dateAx>
        <c:axId val="151042104"/>
        <c:scaling>
          <c:orientation val="minMax"/>
        </c:scaling>
        <c:delete val="1"/>
        <c:axPos val="b"/>
        <c:numFmt formatCode="ge" sourceLinked="1"/>
        <c:majorTickMark val="none"/>
        <c:minorTickMark val="none"/>
        <c:tickLblPos val="none"/>
        <c:crossAx val="151023280"/>
        <c:crosses val="autoZero"/>
        <c:auto val="1"/>
        <c:lblOffset val="100"/>
        <c:baseTimeUnit val="years"/>
      </c:dateAx>
      <c:valAx>
        <c:axId val="15102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4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24.7</c:v>
                </c:pt>
                <c:pt idx="1">
                  <c:v>23.95</c:v>
                </c:pt>
                <c:pt idx="2">
                  <c:v>23.95</c:v>
                </c:pt>
                <c:pt idx="3">
                  <c:v>23.69</c:v>
                </c:pt>
                <c:pt idx="4">
                  <c:v>27.14</c:v>
                </c:pt>
              </c:numCache>
            </c:numRef>
          </c:val>
        </c:ser>
        <c:dLbls>
          <c:showLegendKey val="0"/>
          <c:showVal val="0"/>
          <c:showCatName val="0"/>
          <c:showSerName val="0"/>
          <c:showPercent val="0"/>
          <c:showBubbleSize val="0"/>
        </c:dLbls>
        <c:gapWidth val="150"/>
        <c:axId val="151034936"/>
        <c:axId val="15103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51034936"/>
        <c:axId val="151032496"/>
      </c:lineChart>
      <c:dateAx>
        <c:axId val="151034936"/>
        <c:scaling>
          <c:orientation val="minMax"/>
        </c:scaling>
        <c:delete val="1"/>
        <c:axPos val="b"/>
        <c:numFmt formatCode="ge" sourceLinked="1"/>
        <c:majorTickMark val="none"/>
        <c:minorTickMark val="none"/>
        <c:tickLblPos val="none"/>
        <c:crossAx val="151032496"/>
        <c:crosses val="autoZero"/>
        <c:auto val="1"/>
        <c:lblOffset val="100"/>
        <c:baseTimeUnit val="years"/>
      </c:dateAx>
      <c:valAx>
        <c:axId val="15103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3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029816"/>
        <c:axId val="15106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51029816"/>
        <c:axId val="151060144"/>
      </c:lineChart>
      <c:dateAx>
        <c:axId val="151029816"/>
        <c:scaling>
          <c:orientation val="minMax"/>
        </c:scaling>
        <c:delete val="1"/>
        <c:axPos val="b"/>
        <c:numFmt formatCode="ge" sourceLinked="1"/>
        <c:majorTickMark val="none"/>
        <c:minorTickMark val="none"/>
        <c:tickLblPos val="none"/>
        <c:crossAx val="151060144"/>
        <c:crosses val="autoZero"/>
        <c:auto val="1"/>
        <c:lblOffset val="100"/>
        <c:baseTimeUnit val="years"/>
      </c:dateAx>
      <c:valAx>
        <c:axId val="15106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02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1000.05</c:v>
                </c:pt>
                <c:pt idx="1">
                  <c:v>1106.47</c:v>
                </c:pt>
                <c:pt idx="2">
                  <c:v>1322.34</c:v>
                </c:pt>
                <c:pt idx="3">
                  <c:v>932.27</c:v>
                </c:pt>
                <c:pt idx="4">
                  <c:v>979.69</c:v>
                </c:pt>
              </c:numCache>
            </c:numRef>
          </c:val>
        </c:ser>
        <c:dLbls>
          <c:showLegendKey val="0"/>
          <c:showVal val="0"/>
          <c:showCatName val="0"/>
          <c:showSerName val="0"/>
          <c:showPercent val="0"/>
          <c:showBubbleSize val="0"/>
        </c:dLbls>
        <c:gapWidth val="150"/>
        <c:axId val="149168944"/>
        <c:axId val="15180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49168944"/>
        <c:axId val="151801936"/>
      </c:lineChart>
      <c:dateAx>
        <c:axId val="149168944"/>
        <c:scaling>
          <c:orientation val="minMax"/>
        </c:scaling>
        <c:delete val="1"/>
        <c:axPos val="b"/>
        <c:numFmt formatCode="ge" sourceLinked="1"/>
        <c:majorTickMark val="none"/>
        <c:minorTickMark val="none"/>
        <c:tickLblPos val="none"/>
        <c:crossAx val="151801936"/>
        <c:crosses val="autoZero"/>
        <c:auto val="1"/>
        <c:lblOffset val="100"/>
        <c:baseTimeUnit val="years"/>
      </c:dateAx>
      <c:valAx>
        <c:axId val="15180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16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99.32</c:v>
                </c:pt>
                <c:pt idx="1">
                  <c:v>95.9</c:v>
                </c:pt>
                <c:pt idx="2">
                  <c:v>93.64</c:v>
                </c:pt>
                <c:pt idx="3">
                  <c:v>89.43</c:v>
                </c:pt>
                <c:pt idx="4">
                  <c:v>85.07</c:v>
                </c:pt>
              </c:numCache>
            </c:numRef>
          </c:val>
        </c:ser>
        <c:dLbls>
          <c:showLegendKey val="0"/>
          <c:showVal val="0"/>
          <c:showCatName val="0"/>
          <c:showSerName val="0"/>
          <c:showPercent val="0"/>
          <c:showBubbleSize val="0"/>
        </c:dLbls>
        <c:gapWidth val="150"/>
        <c:axId val="149168552"/>
        <c:axId val="15180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49168552"/>
        <c:axId val="151803112"/>
      </c:lineChart>
      <c:dateAx>
        <c:axId val="149168552"/>
        <c:scaling>
          <c:orientation val="minMax"/>
        </c:scaling>
        <c:delete val="1"/>
        <c:axPos val="b"/>
        <c:numFmt formatCode="ge" sourceLinked="1"/>
        <c:majorTickMark val="none"/>
        <c:minorTickMark val="none"/>
        <c:tickLblPos val="none"/>
        <c:crossAx val="151803112"/>
        <c:crosses val="autoZero"/>
        <c:auto val="1"/>
        <c:lblOffset val="100"/>
        <c:baseTimeUnit val="years"/>
      </c:dateAx>
      <c:valAx>
        <c:axId val="151803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16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114.01</c:v>
                </c:pt>
                <c:pt idx="1">
                  <c:v>114.24</c:v>
                </c:pt>
                <c:pt idx="2">
                  <c:v>111.11</c:v>
                </c:pt>
                <c:pt idx="3">
                  <c:v>116.21</c:v>
                </c:pt>
                <c:pt idx="4">
                  <c:v>125.32</c:v>
                </c:pt>
              </c:numCache>
            </c:numRef>
          </c:val>
        </c:ser>
        <c:dLbls>
          <c:showLegendKey val="0"/>
          <c:showVal val="0"/>
          <c:showCatName val="0"/>
          <c:showSerName val="0"/>
          <c:showPercent val="0"/>
          <c:showBubbleSize val="0"/>
        </c:dLbls>
        <c:gapWidth val="150"/>
        <c:axId val="149168160"/>
        <c:axId val="14916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49168160"/>
        <c:axId val="149167768"/>
      </c:lineChart>
      <c:dateAx>
        <c:axId val="149168160"/>
        <c:scaling>
          <c:orientation val="minMax"/>
        </c:scaling>
        <c:delete val="1"/>
        <c:axPos val="b"/>
        <c:numFmt formatCode="ge" sourceLinked="1"/>
        <c:majorTickMark val="none"/>
        <c:minorTickMark val="none"/>
        <c:tickLblPos val="none"/>
        <c:crossAx val="149167768"/>
        <c:crosses val="autoZero"/>
        <c:auto val="1"/>
        <c:lblOffset val="100"/>
        <c:baseTimeUnit val="years"/>
      </c:dateAx>
      <c:valAx>
        <c:axId val="14916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105.04</c:v>
                </c:pt>
                <c:pt idx="1">
                  <c:v>106.53</c:v>
                </c:pt>
                <c:pt idx="2">
                  <c:v>105.83</c:v>
                </c:pt>
                <c:pt idx="3">
                  <c:v>101.38</c:v>
                </c:pt>
                <c:pt idx="4">
                  <c:v>94.58</c:v>
                </c:pt>
              </c:numCache>
            </c:numRef>
          </c:val>
        </c:ser>
        <c:dLbls>
          <c:showLegendKey val="0"/>
          <c:showVal val="0"/>
          <c:showCatName val="0"/>
          <c:showSerName val="0"/>
          <c:showPercent val="0"/>
          <c:showBubbleSize val="0"/>
        </c:dLbls>
        <c:gapWidth val="150"/>
        <c:axId val="149854408"/>
        <c:axId val="14985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49854408"/>
        <c:axId val="149854800"/>
      </c:lineChart>
      <c:dateAx>
        <c:axId val="149854408"/>
        <c:scaling>
          <c:orientation val="minMax"/>
        </c:scaling>
        <c:delete val="1"/>
        <c:axPos val="b"/>
        <c:numFmt formatCode="ge" sourceLinked="1"/>
        <c:majorTickMark val="none"/>
        <c:minorTickMark val="none"/>
        <c:tickLblPos val="none"/>
        <c:crossAx val="149854800"/>
        <c:crosses val="autoZero"/>
        <c:auto val="1"/>
        <c:lblOffset val="100"/>
        <c:baseTimeUnit val="years"/>
      </c:dateAx>
      <c:valAx>
        <c:axId val="14985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5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沼田市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50335</v>
      </c>
      <c r="AJ8" s="75"/>
      <c r="AK8" s="75"/>
      <c r="AL8" s="75"/>
      <c r="AM8" s="75"/>
      <c r="AN8" s="75"/>
      <c r="AO8" s="75"/>
      <c r="AP8" s="76"/>
      <c r="AQ8" s="57">
        <f>データ!R6</f>
        <v>443.46</v>
      </c>
      <c r="AR8" s="57"/>
      <c r="AS8" s="57"/>
      <c r="AT8" s="57"/>
      <c r="AU8" s="57"/>
      <c r="AV8" s="57"/>
      <c r="AW8" s="57"/>
      <c r="AX8" s="57"/>
      <c r="AY8" s="57">
        <f>データ!S6</f>
        <v>113.51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89.41</v>
      </c>
      <c r="K10" s="57"/>
      <c r="L10" s="57"/>
      <c r="M10" s="57"/>
      <c r="N10" s="57"/>
      <c r="O10" s="57"/>
      <c r="P10" s="57"/>
      <c r="Q10" s="57"/>
      <c r="R10" s="57">
        <f>データ!O6</f>
        <v>51.58</v>
      </c>
      <c r="S10" s="57"/>
      <c r="T10" s="57"/>
      <c r="U10" s="57"/>
      <c r="V10" s="57"/>
      <c r="W10" s="57"/>
      <c r="X10" s="57"/>
      <c r="Y10" s="57"/>
      <c r="Z10" s="65">
        <f>データ!P6</f>
        <v>2470</v>
      </c>
      <c r="AA10" s="65"/>
      <c r="AB10" s="65"/>
      <c r="AC10" s="65"/>
      <c r="AD10" s="65"/>
      <c r="AE10" s="65"/>
      <c r="AF10" s="65"/>
      <c r="AG10" s="65"/>
      <c r="AH10" s="2"/>
      <c r="AI10" s="65">
        <f>データ!T6</f>
        <v>25860</v>
      </c>
      <c r="AJ10" s="65"/>
      <c r="AK10" s="65"/>
      <c r="AL10" s="65"/>
      <c r="AM10" s="65"/>
      <c r="AN10" s="65"/>
      <c r="AO10" s="65"/>
      <c r="AP10" s="65"/>
      <c r="AQ10" s="57">
        <f>データ!U6</f>
        <v>9.85</v>
      </c>
      <c r="AR10" s="57"/>
      <c r="AS10" s="57"/>
      <c r="AT10" s="57"/>
      <c r="AU10" s="57"/>
      <c r="AV10" s="57"/>
      <c r="AW10" s="57"/>
      <c r="AX10" s="57"/>
      <c r="AY10" s="57">
        <f>データ!V6</f>
        <v>2625.38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M8" sqref="EM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102067</v>
      </c>
      <c r="D6" s="31">
        <f t="shared" si="3"/>
        <v>46</v>
      </c>
      <c r="E6" s="31">
        <f t="shared" si="3"/>
        <v>1</v>
      </c>
      <c r="F6" s="31">
        <f t="shared" si="3"/>
        <v>0</v>
      </c>
      <c r="G6" s="31">
        <f t="shared" si="3"/>
        <v>1</v>
      </c>
      <c r="H6" s="31" t="str">
        <f t="shared" si="3"/>
        <v>群馬県　沼田市</v>
      </c>
      <c r="I6" s="31" t="str">
        <f t="shared" si="3"/>
        <v>法適用</v>
      </c>
      <c r="J6" s="31" t="str">
        <f t="shared" si="3"/>
        <v>水道事業</v>
      </c>
      <c r="K6" s="31" t="str">
        <f t="shared" si="3"/>
        <v>末端給水事業</v>
      </c>
      <c r="L6" s="31" t="str">
        <f t="shared" si="3"/>
        <v>A6</v>
      </c>
      <c r="M6" s="32" t="str">
        <f t="shared" si="3"/>
        <v>-</v>
      </c>
      <c r="N6" s="32">
        <f t="shared" si="3"/>
        <v>89.41</v>
      </c>
      <c r="O6" s="32">
        <f t="shared" si="3"/>
        <v>51.58</v>
      </c>
      <c r="P6" s="32">
        <f t="shared" si="3"/>
        <v>2470</v>
      </c>
      <c r="Q6" s="32">
        <f t="shared" si="3"/>
        <v>50335</v>
      </c>
      <c r="R6" s="32">
        <f t="shared" si="3"/>
        <v>443.46</v>
      </c>
      <c r="S6" s="32">
        <f t="shared" si="3"/>
        <v>113.51</v>
      </c>
      <c r="T6" s="32">
        <f t="shared" si="3"/>
        <v>25860</v>
      </c>
      <c r="U6" s="32">
        <f t="shared" si="3"/>
        <v>9.85</v>
      </c>
      <c r="V6" s="32">
        <f t="shared" si="3"/>
        <v>2625.38</v>
      </c>
      <c r="W6" s="33">
        <f>IF(W7="",NA(),W7)</f>
        <v>120.32</v>
      </c>
      <c r="X6" s="33">
        <f t="shared" ref="X6:AF6" si="4">IF(X7="",NA(),X7)</f>
        <v>121.88</v>
      </c>
      <c r="Y6" s="33">
        <f t="shared" si="4"/>
        <v>116.97</v>
      </c>
      <c r="Z6" s="33">
        <f t="shared" si="4"/>
        <v>121.85</v>
      </c>
      <c r="AA6" s="33">
        <f t="shared" si="4"/>
        <v>131.47</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1000.05</v>
      </c>
      <c r="AT6" s="33">
        <f t="shared" ref="AT6:BB6" si="6">IF(AT7="",NA(),AT7)</f>
        <v>1106.47</v>
      </c>
      <c r="AU6" s="33">
        <f t="shared" si="6"/>
        <v>1322.34</v>
      </c>
      <c r="AV6" s="33">
        <f t="shared" si="6"/>
        <v>932.27</v>
      </c>
      <c r="AW6" s="33">
        <f t="shared" si="6"/>
        <v>979.69</v>
      </c>
      <c r="AX6" s="33">
        <f t="shared" si="6"/>
        <v>995.5</v>
      </c>
      <c r="AY6" s="33">
        <f t="shared" si="6"/>
        <v>915.5</v>
      </c>
      <c r="AZ6" s="33">
        <f t="shared" si="6"/>
        <v>963.24</v>
      </c>
      <c r="BA6" s="33">
        <f t="shared" si="6"/>
        <v>381.53</v>
      </c>
      <c r="BB6" s="33">
        <f t="shared" si="6"/>
        <v>391.54</v>
      </c>
      <c r="BC6" s="32" t="str">
        <f>IF(BC7="","",IF(BC7="-","【-】","【"&amp;SUBSTITUTE(TEXT(BC7,"#,##0.00"),"-","△")&amp;"】"))</f>
        <v>【262.74】</v>
      </c>
      <c r="BD6" s="33">
        <f>IF(BD7="",NA(),BD7)</f>
        <v>99.32</v>
      </c>
      <c r="BE6" s="33">
        <f t="shared" ref="BE6:BM6" si="7">IF(BE7="",NA(),BE7)</f>
        <v>95.9</v>
      </c>
      <c r="BF6" s="33">
        <f t="shared" si="7"/>
        <v>93.64</v>
      </c>
      <c r="BG6" s="33">
        <f t="shared" si="7"/>
        <v>89.43</v>
      </c>
      <c r="BH6" s="33">
        <f t="shared" si="7"/>
        <v>85.07</v>
      </c>
      <c r="BI6" s="33">
        <f t="shared" si="7"/>
        <v>414.59</v>
      </c>
      <c r="BJ6" s="33">
        <f t="shared" si="7"/>
        <v>404.78</v>
      </c>
      <c r="BK6" s="33">
        <f t="shared" si="7"/>
        <v>400.38</v>
      </c>
      <c r="BL6" s="33">
        <f t="shared" si="7"/>
        <v>393.27</v>
      </c>
      <c r="BM6" s="33">
        <f t="shared" si="7"/>
        <v>386.97</v>
      </c>
      <c r="BN6" s="32" t="str">
        <f>IF(BN7="","",IF(BN7="-","【-】","【"&amp;SUBSTITUTE(TEXT(BN7,"#,##0.00"),"-","△")&amp;"】"))</f>
        <v>【276.38】</v>
      </c>
      <c r="BO6" s="33">
        <f>IF(BO7="",NA(),BO7)</f>
        <v>114.01</v>
      </c>
      <c r="BP6" s="33">
        <f t="shared" ref="BP6:BX6" si="8">IF(BP7="",NA(),BP7)</f>
        <v>114.24</v>
      </c>
      <c r="BQ6" s="33">
        <f t="shared" si="8"/>
        <v>111.11</v>
      </c>
      <c r="BR6" s="33">
        <f t="shared" si="8"/>
        <v>116.21</v>
      </c>
      <c r="BS6" s="33">
        <f t="shared" si="8"/>
        <v>125.32</v>
      </c>
      <c r="BT6" s="33">
        <f t="shared" si="8"/>
        <v>97.71</v>
      </c>
      <c r="BU6" s="33">
        <f t="shared" si="8"/>
        <v>98.07</v>
      </c>
      <c r="BV6" s="33">
        <f t="shared" si="8"/>
        <v>96.56</v>
      </c>
      <c r="BW6" s="33">
        <f t="shared" si="8"/>
        <v>100.47</v>
      </c>
      <c r="BX6" s="33">
        <f t="shared" si="8"/>
        <v>101.72</v>
      </c>
      <c r="BY6" s="32" t="str">
        <f>IF(BY7="","",IF(BY7="-","【-】","【"&amp;SUBSTITUTE(TEXT(BY7,"#,##0.00"),"-","△")&amp;"】"))</f>
        <v>【104.99】</v>
      </c>
      <c r="BZ6" s="33">
        <f>IF(BZ7="",NA(),BZ7)</f>
        <v>105.04</v>
      </c>
      <c r="CA6" s="33">
        <f t="shared" ref="CA6:CI6" si="9">IF(CA7="",NA(),CA7)</f>
        <v>106.53</v>
      </c>
      <c r="CB6" s="33">
        <f t="shared" si="9"/>
        <v>105.83</v>
      </c>
      <c r="CC6" s="33">
        <f t="shared" si="9"/>
        <v>101.38</v>
      </c>
      <c r="CD6" s="33">
        <f t="shared" si="9"/>
        <v>94.58</v>
      </c>
      <c r="CE6" s="33">
        <f t="shared" si="9"/>
        <v>173.56</v>
      </c>
      <c r="CF6" s="33">
        <f t="shared" si="9"/>
        <v>172.26</v>
      </c>
      <c r="CG6" s="33">
        <f t="shared" si="9"/>
        <v>177.14</v>
      </c>
      <c r="CH6" s="33">
        <f t="shared" si="9"/>
        <v>169.82</v>
      </c>
      <c r="CI6" s="33">
        <f t="shared" si="9"/>
        <v>168.2</v>
      </c>
      <c r="CJ6" s="32" t="str">
        <f>IF(CJ7="","",IF(CJ7="-","【-】","【"&amp;SUBSTITUTE(TEXT(CJ7,"#,##0.00"),"-","△")&amp;"】"))</f>
        <v>【163.72】</v>
      </c>
      <c r="CK6" s="33">
        <f>IF(CK7="",NA(),CK7)</f>
        <v>40.35</v>
      </c>
      <c r="CL6" s="33">
        <f t="shared" ref="CL6:CT6" si="10">IF(CL7="",NA(),CL7)</f>
        <v>39.47</v>
      </c>
      <c r="CM6" s="33">
        <f t="shared" si="10"/>
        <v>39.770000000000003</v>
      </c>
      <c r="CN6" s="33">
        <f t="shared" si="10"/>
        <v>39.130000000000003</v>
      </c>
      <c r="CO6" s="33">
        <f t="shared" si="10"/>
        <v>37.72</v>
      </c>
      <c r="CP6" s="33">
        <f t="shared" si="10"/>
        <v>55.84</v>
      </c>
      <c r="CQ6" s="33">
        <f t="shared" si="10"/>
        <v>55.68</v>
      </c>
      <c r="CR6" s="33">
        <f t="shared" si="10"/>
        <v>55.64</v>
      </c>
      <c r="CS6" s="33">
        <f t="shared" si="10"/>
        <v>55.13</v>
      </c>
      <c r="CT6" s="33">
        <f t="shared" si="10"/>
        <v>54.77</v>
      </c>
      <c r="CU6" s="32" t="str">
        <f>IF(CU7="","",IF(CU7="-","【-】","【"&amp;SUBSTITUTE(TEXT(CU7,"#,##0.00"),"-","△")&amp;"】"))</f>
        <v>【59.76】</v>
      </c>
      <c r="CV6" s="33">
        <f>IF(CV7="",NA(),CV7)</f>
        <v>84.23</v>
      </c>
      <c r="CW6" s="33">
        <f t="shared" ref="CW6:DE6" si="11">IF(CW7="",NA(),CW7)</f>
        <v>83.93</v>
      </c>
      <c r="CX6" s="33">
        <f t="shared" si="11"/>
        <v>84</v>
      </c>
      <c r="CY6" s="33">
        <f t="shared" si="11"/>
        <v>84.54</v>
      </c>
      <c r="CZ6" s="33">
        <f t="shared" si="11"/>
        <v>86.25</v>
      </c>
      <c r="DA6" s="33">
        <f t="shared" si="11"/>
        <v>83.11</v>
      </c>
      <c r="DB6" s="33">
        <f t="shared" si="11"/>
        <v>83.18</v>
      </c>
      <c r="DC6" s="33">
        <f t="shared" si="11"/>
        <v>83.09</v>
      </c>
      <c r="DD6" s="33">
        <f t="shared" si="11"/>
        <v>83</v>
      </c>
      <c r="DE6" s="33">
        <f t="shared" si="11"/>
        <v>82.89</v>
      </c>
      <c r="DF6" s="32" t="str">
        <f>IF(DF7="","",IF(DF7="-","【-】","【"&amp;SUBSTITUTE(TEXT(DF7,"#,##0.00"),"-","△")&amp;"】"))</f>
        <v>【89.95】</v>
      </c>
      <c r="DG6" s="33">
        <f>IF(DG7="",NA(),DG7)</f>
        <v>55.23</v>
      </c>
      <c r="DH6" s="33">
        <f t="shared" ref="DH6:DP6" si="12">IF(DH7="",NA(),DH7)</f>
        <v>56.03</v>
      </c>
      <c r="DI6" s="33">
        <f t="shared" si="12"/>
        <v>57</v>
      </c>
      <c r="DJ6" s="33">
        <f t="shared" si="12"/>
        <v>58.15</v>
      </c>
      <c r="DK6" s="33">
        <f t="shared" si="12"/>
        <v>58.89</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24.7</v>
      </c>
      <c r="DS6" s="33">
        <f t="shared" ref="DS6:EA6" si="13">IF(DS7="",NA(),DS7)</f>
        <v>23.95</v>
      </c>
      <c r="DT6" s="33">
        <f t="shared" si="13"/>
        <v>23.95</v>
      </c>
      <c r="DU6" s="33">
        <f t="shared" si="13"/>
        <v>23.69</v>
      </c>
      <c r="DV6" s="33">
        <f t="shared" si="13"/>
        <v>27.14</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0.77</v>
      </c>
      <c r="ED6" s="33">
        <f t="shared" ref="ED6:EL6" si="14">IF(ED7="",NA(),ED7)</f>
        <v>0.81</v>
      </c>
      <c r="EE6" s="33">
        <f t="shared" si="14"/>
        <v>0.33</v>
      </c>
      <c r="EF6" s="33">
        <f t="shared" si="14"/>
        <v>0.43</v>
      </c>
      <c r="EG6" s="33">
        <f t="shared" si="14"/>
        <v>0.37</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102067</v>
      </c>
      <c r="D7" s="35">
        <v>46</v>
      </c>
      <c r="E7" s="35">
        <v>1</v>
      </c>
      <c r="F7" s="35">
        <v>0</v>
      </c>
      <c r="G7" s="35">
        <v>1</v>
      </c>
      <c r="H7" s="35" t="s">
        <v>93</v>
      </c>
      <c r="I7" s="35" t="s">
        <v>94</v>
      </c>
      <c r="J7" s="35" t="s">
        <v>95</v>
      </c>
      <c r="K7" s="35" t="s">
        <v>96</v>
      </c>
      <c r="L7" s="35" t="s">
        <v>97</v>
      </c>
      <c r="M7" s="36" t="s">
        <v>98</v>
      </c>
      <c r="N7" s="36">
        <v>89.41</v>
      </c>
      <c r="O7" s="36">
        <v>51.58</v>
      </c>
      <c r="P7" s="36">
        <v>2470</v>
      </c>
      <c r="Q7" s="36">
        <v>50335</v>
      </c>
      <c r="R7" s="36">
        <v>443.46</v>
      </c>
      <c r="S7" s="36">
        <v>113.51</v>
      </c>
      <c r="T7" s="36">
        <v>25860</v>
      </c>
      <c r="U7" s="36">
        <v>9.85</v>
      </c>
      <c r="V7" s="36">
        <v>2625.38</v>
      </c>
      <c r="W7" s="36">
        <v>120.32</v>
      </c>
      <c r="X7" s="36">
        <v>121.88</v>
      </c>
      <c r="Y7" s="36">
        <v>116.97</v>
      </c>
      <c r="Z7" s="36">
        <v>121.85</v>
      </c>
      <c r="AA7" s="36">
        <v>131.47</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1000.05</v>
      </c>
      <c r="AT7" s="36">
        <v>1106.47</v>
      </c>
      <c r="AU7" s="36">
        <v>1322.34</v>
      </c>
      <c r="AV7" s="36">
        <v>932.27</v>
      </c>
      <c r="AW7" s="36">
        <v>979.69</v>
      </c>
      <c r="AX7" s="36">
        <v>995.5</v>
      </c>
      <c r="AY7" s="36">
        <v>915.5</v>
      </c>
      <c r="AZ7" s="36">
        <v>963.24</v>
      </c>
      <c r="BA7" s="36">
        <v>381.53</v>
      </c>
      <c r="BB7" s="36">
        <v>391.54</v>
      </c>
      <c r="BC7" s="36">
        <v>262.74</v>
      </c>
      <c r="BD7" s="36">
        <v>99.32</v>
      </c>
      <c r="BE7" s="36">
        <v>95.9</v>
      </c>
      <c r="BF7" s="36">
        <v>93.64</v>
      </c>
      <c r="BG7" s="36">
        <v>89.43</v>
      </c>
      <c r="BH7" s="36">
        <v>85.07</v>
      </c>
      <c r="BI7" s="36">
        <v>414.59</v>
      </c>
      <c r="BJ7" s="36">
        <v>404.78</v>
      </c>
      <c r="BK7" s="36">
        <v>400.38</v>
      </c>
      <c r="BL7" s="36">
        <v>393.27</v>
      </c>
      <c r="BM7" s="36">
        <v>386.97</v>
      </c>
      <c r="BN7" s="36">
        <v>276.38</v>
      </c>
      <c r="BO7" s="36">
        <v>114.01</v>
      </c>
      <c r="BP7" s="36">
        <v>114.24</v>
      </c>
      <c r="BQ7" s="36">
        <v>111.11</v>
      </c>
      <c r="BR7" s="36">
        <v>116.21</v>
      </c>
      <c r="BS7" s="36">
        <v>125.32</v>
      </c>
      <c r="BT7" s="36">
        <v>97.71</v>
      </c>
      <c r="BU7" s="36">
        <v>98.07</v>
      </c>
      <c r="BV7" s="36">
        <v>96.56</v>
      </c>
      <c r="BW7" s="36">
        <v>100.47</v>
      </c>
      <c r="BX7" s="36">
        <v>101.72</v>
      </c>
      <c r="BY7" s="36">
        <v>104.99</v>
      </c>
      <c r="BZ7" s="36">
        <v>105.04</v>
      </c>
      <c r="CA7" s="36">
        <v>106.53</v>
      </c>
      <c r="CB7" s="36">
        <v>105.83</v>
      </c>
      <c r="CC7" s="36">
        <v>101.38</v>
      </c>
      <c r="CD7" s="36">
        <v>94.58</v>
      </c>
      <c r="CE7" s="36">
        <v>173.56</v>
      </c>
      <c r="CF7" s="36">
        <v>172.26</v>
      </c>
      <c r="CG7" s="36">
        <v>177.14</v>
      </c>
      <c r="CH7" s="36">
        <v>169.82</v>
      </c>
      <c r="CI7" s="36">
        <v>168.2</v>
      </c>
      <c r="CJ7" s="36">
        <v>163.72</v>
      </c>
      <c r="CK7" s="36">
        <v>40.35</v>
      </c>
      <c r="CL7" s="36">
        <v>39.47</v>
      </c>
      <c r="CM7" s="36">
        <v>39.770000000000003</v>
      </c>
      <c r="CN7" s="36">
        <v>39.130000000000003</v>
      </c>
      <c r="CO7" s="36">
        <v>37.72</v>
      </c>
      <c r="CP7" s="36">
        <v>55.84</v>
      </c>
      <c r="CQ7" s="36">
        <v>55.68</v>
      </c>
      <c r="CR7" s="36">
        <v>55.64</v>
      </c>
      <c r="CS7" s="36">
        <v>55.13</v>
      </c>
      <c r="CT7" s="36">
        <v>54.77</v>
      </c>
      <c r="CU7" s="36">
        <v>59.76</v>
      </c>
      <c r="CV7" s="36">
        <v>84.23</v>
      </c>
      <c r="CW7" s="36">
        <v>83.93</v>
      </c>
      <c r="CX7" s="36">
        <v>84</v>
      </c>
      <c r="CY7" s="36">
        <v>84.54</v>
      </c>
      <c r="CZ7" s="36">
        <v>86.25</v>
      </c>
      <c r="DA7" s="36">
        <v>83.11</v>
      </c>
      <c r="DB7" s="36">
        <v>83.18</v>
      </c>
      <c r="DC7" s="36">
        <v>83.09</v>
      </c>
      <c r="DD7" s="36">
        <v>83</v>
      </c>
      <c r="DE7" s="36">
        <v>82.89</v>
      </c>
      <c r="DF7" s="36">
        <v>89.95</v>
      </c>
      <c r="DG7" s="36">
        <v>55.23</v>
      </c>
      <c r="DH7" s="36">
        <v>56.03</v>
      </c>
      <c r="DI7" s="36">
        <v>57</v>
      </c>
      <c r="DJ7" s="36">
        <v>58.15</v>
      </c>
      <c r="DK7" s="36">
        <v>58.89</v>
      </c>
      <c r="DL7" s="36">
        <v>37.090000000000003</v>
      </c>
      <c r="DM7" s="36">
        <v>38.07</v>
      </c>
      <c r="DN7" s="36">
        <v>39.06</v>
      </c>
      <c r="DO7" s="36">
        <v>46.66</v>
      </c>
      <c r="DP7" s="36">
        <v>47.46</v>
      </c>
      <c r="DQ7" s="36">
        <v>47.18</v>
      </c>
      <c r="DR7" s="36">
        <v>24.7</v>
      </c>
      <c r="DS7" s="36">
        <v>23.95</v>
      </c>
      <c r="DT7" s="36">
        <v>23.95</v>
      </c>
      <c r="DU7" s="36">
        <v>23.69</v>
      </c>
      <c r="DV7" s="36">
        <v>27.14</v>
      </c>
      <c r="DW7" s="36">
        <v>6.63</v>
      </c>
      <c r="DX7" s="36">
        <v>7.73</v>
      </c>
      <c r="DY7" s="36">
        <v>8.8699999999999992</v>
      </c>
      <c r="DZ7" s="36">
        <v>9.85</v>
      </c>
      <c r="EA7" s="36">
        <v>9.7100000000000009</v>
      </c>
      <c r="EB7" s="36">
        <v>13.18</v>
      </c>
      <c r="EC7" s="36">
        <v>0.77</v>
      </c>
      <c r="ED7" s="36">
        <v>0.81</v>
      </c>
      <c r="EE7" s="36">
        <v>0.33</v>
      </c>
      <c r="EF7" s="36">
        <v>0.43</v>
      </c>
      <c r="EG7" s="36">
        <v>0.37</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2017-02-07T03:00:11Z</cp:lastPrinted>
  <dcterms:created xsi:type="dcterms:W3CDTF">2016-12-02T01:59:01Z</dcterms:created>
  <dcterms:modified xsi:type="dcterms:W3CDTF">2017-02-23T04:08:22Z</dcterms:modified>
  <cp:category/>
</cp:coreProperties>
</file>