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AT8" i="4" s="1"/>
  <c r="R6" i="5"/>
  <c r="AL8" i="4" s="1"/>
  <c r="Q6" i="5"/>
  <c r="P6" i="5"/>
  <c r="O6" i="5"/>
  <c r="P10" i="4" s="1"/>
  <c r="N6" i="5"/>
  <c r="I10" i="4" s="1"/>
  <c r="M6" i="5"/>
  <c r="L6" i="5"/>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W10" i="4"/>
  <c r="B10" i="4"/>
  <c r="W8" i="4"/>
  <c r="P8" i="4"/>
  <c r="B8"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<sst xmlns="http://schemas.openxmlformats.org/spreadsheetml/2006/main" count="232" uniqueCount="111">
  <si>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</si>
  <si>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</si>
  <si>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</si>
  <si>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</si>
  <si>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</si>
  <si>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</si>
  <si>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</si>
  <si>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</si>
  <si>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</si>
  <si>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</si>
  <si>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</si>
  <si>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</si>
  <si>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</si>
  <si>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</si>
  <si>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</si>
  <si>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</si>
  <si>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</si>
  <si>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</si>
  <si>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</si>
  <si>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</si>
  <si>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</si>
  <si>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</si>
  <si>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</si>
  <si>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</si>
  <si>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</si>
  <si>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</si>
  <si>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</si>
  <si>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</si>
  <si>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</si>
  <si>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</si>
  <si>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</si>
  <si>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</si>
  <si>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</si>
  <si>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</si>
  <si>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</si>
  <si>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</si>
  <si>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</si>
  <si>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</si>
  <si>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</si>
  <si>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</si>
  <si>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</si>
  <si>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</si>
  <si>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</si>
  <si>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</si>
  <si>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</si>
  <si>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</si>
  <si>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</si>
  <si>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</si>
  <si>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</si>
  <si>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</si>
  <si>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</si>
  <si>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</si>
  <si>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</si>
  <si>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</si>
  <si>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</si>
  <si>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</si>
  <si>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</si>
  <si>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</si>
  <si>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</si>
  <si>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</si>
  <si>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</si>
  <si>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</si>
  <si>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</si>
  <si>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</si>
  <si>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</si>
  <si>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</si>
  <si>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</si>
  <si>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</si>
  <si>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</si>
  <si>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</si>
  <si>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</si>
  <si>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</si>
  <si>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</si>
  <si>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</si>
  <si>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</si>
  <si>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</si>
  <si>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</si>
  <si>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</si>
  <si>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</si>
  <si>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</si>
  <si>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</si>
  <si>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</si>
  <si>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</si>
  <si>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</si>
  <si>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</si>
  <si>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</si>
  <si>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</si>
  <si>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</si>
  <si>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</si>
  <si>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</si>
  <si>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</si>
  <si>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</si>
  <si>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</si>
  <si>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</si>
  <si>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</si>
  <si>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</si>
  <si>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中之条町</t>
  </si>
  <si>
    <t>法非適用</t>
  </si>
  <si>
    <t>下水道事業</t>
  </si>
  <si>
    <t>個別排水処理</t>
  </si>
  <si>
    <t>L2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</si>
  <si>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</si>
  <si>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</si>
  <si>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</si>
  <si>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</si>
  <si>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</si>
  <si>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</si>
  <si>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</si>
  <si>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収益的収支比率
　１００％以上で収支は黒字の状態だが、一般会計からの繰入金に依存している状況
　平成２５年度は一般会計からの繰入金を抑え繰越金を減らしたので１００％以下となっている。
企業債残高対事業規模比率
　企業債の償還金は１００％一般会計からの繰入金に依存している状況
経費回収率
　使用料で回収すべき経費を賄えていない状況
汚水処理原価
　有収水量の減少に伴い緩やかにでは有るが増加傾向にある。
　平成２５年度に関しては汚泥処分量が通年より多かったため、他の年度より高額となっている。
施設利用率
　世帯人数が減少しているので緩やかにでは有るが減少傾向にある。
水洗化率
　水洗便所の整備が進み１００％の値である。
現状・課題のコメント
　水洗化率は１００％ではあるが、世帯人数の減少などで使用料等の収入が減少傾向にあるので一般会計からの繰入金に依存している状況、維持管理費等の効率化を計りつつ使用料の改定を視野に入れ経営改善していく必要がある。
</t>
    <phoneticPr fontId="4"/>
  </si>
  <si>
    <t xml:space="preserve">　平成７年度から事業を開始し、２１年が経過した。
　浄化槽本体の修繕は何基か行ったが、布設替えを行う必要がある状況ではない。
　今後、老朽化が進めば計画的に布設替えを行っていく必要がある。
</t>
    <phoneticPr fontId="4"/>
  </si>
  <si>
    <t>　維持管理費等の効率化を計りつつ使用料の改定を視野に入れ経営改善していく必要がある。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</si>
</sst>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336256"/>
        <c:axId val="26424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6336256"/>
        <c:axId val="26424448"/>
      </c:lineChart>
      <c:dateAx>
        <c:axId val="26336256"/>
        <c:scaling>
          <c:orientation val="minMax"/>
        </c:scaling>
        <c:delete val="1"/>
        <c:axPos val="b"/>
        <c:numFmt formatCode="ge" sourceLinked="1"/>
        <c:majorTickMark val="none"/>
        <c:minorTickMark val="none"/>
        <c:tickLblPos val="none"/>
        <c:crossAx val="26424448"/>
        <c:crosses val="autoZero"/>
        <c:auto val="1"/>
        <c:lblOffset val="100"/>
        <c:baseTimeUnit val="years"/>
      </c:dateAx>
      <c:valAx>
        <c:axId val="26424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33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54.05</c:v>
                </c:pt>
                <c:pt idx="1">
                  <c:v>54.05</c:v>
                </c:pt>
                <c:pt idx="2">
                  <c:v>51.35</c:v>
                </c:pt>
                <c:pt idx="3">
                  <c:v>48.65</c:v>
                </c:pt>
                <c:pt idx="4">
                  <c:v>45.95</c:v>
                </c:pt>
              </c:numCache>
            </c:numRef>
          </c:val>
        </c:ser>
        <c:dLbls>
          <c:showLegendKey val="0"/>
          <c:showVal val="0"/>
          <c:showCatName val="0"/>
          <c:showSerName val="0"/>
          <c:showPercent val="0"/>
          <c:showBubbleSize val="0"/>
        </c:dLbls>
        <c:gapWidth val="150"/>
        <c:axId val="22673664"/>
        <c:axId val="26030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c:v>
                </c:pt>
                <c:pt idx="1">
                  <c:v>45.57</c:v>
                </c:pt>
                <c:pt idx="2">
                  <c:v>45.33</c:v>
                </c:pt>
                <c:pt idx="3">
                  <c:v>48.69</c:v>
                </c:pt>
                <c:pt idx="4">
                  <c:v>52.52</c:v>
                </c:pt>
              </c:numCache>
            </c:numRef>
          </c:val>
          <c:smooth val="0"/>
        </c:ser>
        <c:dLbls>
          <c:showLegendKey val="0"/>
          <c:showVal val="0"/>
          <c:showCatName val="0"/>
          <c:showSerName val="0"/>
          <c:showPercent val="0"/>
          <c:showBubbleSize val="0"/>
        </c:dLbls>
        <c:marker val="1"/>
        <c:smooth val="0"/>
        <c:axId val="22673664"/>
        <c:axId val="26030464"/>
      </c:lineChart>
      <c:dateAx>
        <c:axId val="22673664"/>
        <c:scaling>
          <c:orientation val="minMax"/>
        </c:scaling>
        <c:delete val="1"/>
        <c:axPos val="b"/>
        <c:numFmt formatCode="ge" sourceLinked="1"/>
        <c:majorTickMark val="none"/>
        <c:minorTickMark val="none"/>
        <c:tickLblPos val="none"/>
        <c:crossAx val="26030464"/>
        <c:crosses val="autoZero"/>
        <c:auto val="1"/>
        <c:lblOffset val="100"/>
        <c:baseTimeUnit val="years"/>
      </c:dateAx>
      <c:valAx>
        <c:axId val="26030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7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98.84</c:v>
                </c:pt>
                <c:pt idx="1">
                  <c:v>98.82</c:v>
                </c:pt>
                <c:pt idx="2">
                  <c:v>98.7</c:v>
                </c:pt>
                <c:pt idx="3">
                  <c:v>100</c:v>
                </c:pt>
                <c:pt idx="4">
                  <c:v>100</c:v>
                </c:pt>
              </c:numCache>
            </c:numRef>
          </c:val>
        </c:ser>
        <c:dLbls>
          <c:showLegendKey val="0"/>
          <c:showVal val="0"/>
          <c:showCatName val="0"/>
          <c:showSerName val="0"/>
          <c:showPercent val="0"/>
          <c:showBubbleSize val="0"/>
        </c:dLbls>
        <c:gapWidth val="150"/>
        <c:axId val="26048384"/>
        <c:axId val="26054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76.58</c:v>
                </c:pt>
                <c:pt idx="1">
                  <c:v>85.41</c:v>
                </c:pt>
                <c:pt idx="2">
                  <c:v>87.3</c:v>
                </c:pt>
                <c:pt idx="3">
                  <c:v>87.42</c:v>
                </c:pt>
                <c:pt idx="4">
                  <c:v>84.94</c:v>
                </c:pt>
              </c:numCache>
            </c:numRef>
          </c:val>
          <c:smooth val="0"/>
        </c:ser>
        <c:dLbls>
          <c:showLegendKey val="0"/>
          <c:showVal val="0"/>
          <c:showCatName val="0"/>
          <c:showSerName val="0"/>
          <c:showPercent val="0"/>
          <c:showBubbleSize val="0"/>
        </c:dLbls>
        <c:marker val="1"/>
        <c:smooth val="0"/>
        <c:axId val="26048384"/>
        <c:axId val="26054656"/>
      </c:lineChart>
      <c:dateAx>
        <c:axId val="26048384"/>
        <c:scaling>
          <c:orientation val="minMax"/>
        </c:scaling>
        <c:delete val="1"/>
        <c:axPos val="b"/>
        <c:numFmt formatCode="ge" sourceLinked="1"/>
        <c:majorTickMark val="none"/>
        <c:minorTickMark val="none"/>
        <c:tickLblPos val="none"/>
        <c:crossAx val="26054656"/>
        <c:crosses val="autoZero"/>
        <c:auto val="1"/>
        <c:lblOffset val="100"/>
        <c:baseTimeUnit val="years"/>
      </c:dateAx>
      <c:valAx>
        <c:axId val="26054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4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94.02</c:v>
                </c:pt>
                <c:pt idx="1">
                  <c:v>117.68</c:v>
                </c:pt>
                <c:pt idx="2">
                  <c:v>112.52</c:v>
                </c:pt>
                <c:pt idx="3">
                  <c:v>74.95</c:v>
                </c:pt>
                <c:pt idx="4">
                  <c:v>102.17</c:v>
                </c:pt>
              </c:numCache>
            </c:numRef>
          </c:val>
        </c:ser>
        <c:dLbls>
          <c:showLegendKey val="0"/>
          <c:showVal val="0"/>
          <c:showCatName val="0"/>
          <c:showSerName val="0"/>
          <c:showPercent val="0"/>
          <c:showBubbleSize val="0"/>
        </c:dLbls>
        <c:gapWidth val="150"/>
        <c:axId val="42389888"/>
        <c:axId val="42392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389888"/>
        <c:axId val="42392576"/>
      </c:lineChart>
      <c:dateAx>
        <c:axId val="42389888"/>
        <c:scaling>
          <c:orientation val="minMax"/>
        </c:scaling>
        <c:delete val="1"/>
        <c:axPos val="b"/>
        <c:numFmt formatCode="ge" sourceLinked="1"/>
        <c:majorTickMark val="none"/>
        <c:minorTickMark val="none"/>
        <c:tickLblPos val="none"/>
        <c:crossAx val="42392576"/>
        <c:crosses val="autoZero"/>
        <c:auto val="1"/>
        <c:lblOffset val="100"/>
        <c:baseTimeUnit val="years"/>
      </c:dateAx>
      <c:valAx>
        <c:axId val="42392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89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703104"/>
        <c:axId val="42706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703104"/>
        <c:axId val="42706432"/>
      </c:lineChart>
      <c:dateAx>
        <c:axId val="42703104"/>
        <c:scaling>
          <c:orientation val="minMax"/>
        </c:scaling>
        <c:delete val="1"/>
        <c:axPos val="b"/>
        <c:numFmt formatCode="ge" sourceLinked="1"/>
        <c:majorTickMark val="none"/>
        <c:minorTickMark val="none"/>
        <c:tickLblPos val="none"/>
        <c:crossAx val="42706432"/>
        <c:crosses val="autoZero"/>
        <c:auto val="1"/>
        <c:lblOffset val="100"/>
        <c:baseTimeUnit val="years"/>
      </c:dateAx>
      <c:valAx>
        <c:axId val="42706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0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355136"/>
        <c:axId val="84668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355136"/>
        <c:axId val="84668416"/>
      </c:lineChart>
      <c:dateAx>
        <c:axId val="83355136"/>
        <c:scaling>
          <c:orientation val="minMax"/>
        </c:scaling>
        <c:delete val="1"/>
        <c:axPos val="b"/>
        <c:numFmt formatCode="ge" sourceLinked="1"/>
        <c:majorTickMark val="none"/>
        <c:minorTickMark val="none"/>
        <c:tickLblPos val="none"/>
        <c:crossAx val="84668416"/>
        <c:crosses val="autoZero"/>
        <c:auto val="1"/>
        <c:lblOffset val="100"/>
        <c:baseTimeUnit val="years"/>
      </c:dateAx>
      <c:valAx>
        <c:axId val="84668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355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697088"/>
        <c:axId val="91993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697088"/>
        <c:axId val="91993600"/>
      </c:lineChart>
      <c:dateAx>
        <c:axId val="90697088"/>
        <c:scaling>
          <c:orientation val="minMax"/>
        </c:scaling>
        <c:delete val="1"/>
        <c:axPos val="b"/>
        <c:numFmt formatCode="ge" sourceLinked="1"/>
        <c:majorTickMark val="none"/>
        <c:minorTickMark val="none"/>
        <c:tickLblPos val="none"/>
        <c:crossAx val="91993600"/>
        <c:crosses val="autoZero"/>
        <c:auto val="1"/>
        <c:lblOffset val="100"/>
        <c:baseTimeUnit val="years"/>
      </c:dateAx>
      <c:valAx>
        <c:axId val="91993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9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2832512"/>
        <c:axId val="92834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2832512"/>
        <c:axId val="92834816"/>
      </c:lineChart>
      <c:dateAx>
        <c:axId val="92832512"/>
        <c:scaling>
          <c:orientation val="minMax"/>
        </c:scaling>
        <c:delete val="1"/>
        <c:axPos val="b"/>
        <c:numFmt formatCode="ge" sourceLinked="1"/>
        <c:majorTickMark val="none"/>
        <c:minorTickMark val="none"/>
        <c:tickLblPos val="none"/>
        <c:crossAx val="92834816"/>
        <c:crosses val="autoZero"/>
        <c:auto val="1"/>
        <c:lblOffset val="100"/>
        <c:baseTimeUnit val="years"/>
      </c:dateAx>
      <c:valAx>
        <c:axId val="92834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3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4947584"/>
        <c:axId val="11950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946.72</c:v>
                </c:pt>
                <c:pt idx="1">
                  <c:v>942.55</c:v>
                </c:pt>
                <c:pt idx="2">
                  <c:v>825.66</c:v>
                </c:pt>
                <c:pt idx="3">
                  <c:v>799.41</c:v>
                </c:pt>
                <c:pt idx="4">
                  <c:v>701.33</c:v>
                </c:pt>
              </c:numCache>
            </c:numRef>
          </c:val>
          <c:smooth val="0"/>
        </c:ser>
        <c:dLbls>
          <c:showLegendKey val="0"/>
          <c:showVal val="0"/>
          <c:showCatName val="0"/>
          <c:showSerName val="0"/>
          <c:showPercent val="0"/>
          <c:showBubbleSize val="0"/>
        </c:dLbls>
        <c:marker val="1"/>
        <c:smooth val="0"/>
        <c:axId val="114947584"/>
        <c:axId val="119508992"/>
      </c:lineChart>
      <c:dateAx>
        <c:axId val="114947584"/>
        <c:scaling>
          <c:orientation val="minMax"/>
        </c:scaling>
        <c:delete val="1"/>
        <c:axPos val="b"/>
        <c:numFmt formatCode="ge" sourceLinked="1"/>
        <c:majorTickMark val="none"/>
        <c:minorTickMark val="none"/>
        <c:tickLblPos val="none"/>
        <c:crossAx val="119508992"/>
        <c:crosses val="autoZero"/>
        <c:auto val="1"/>
        <c:lblOffset val="100"/>
        <c:baseTimeUnit val="years"/>
      </c:dateAx>
      <c:valAx>
        <c:axId val="11950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947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70.680000000000007</c:v>
                </c:pt>
                <c:pt idx="1">
                  <c:v>71.08</c:v>
                </c:pt>
                <c:pt idx="2">
                  <c:v>77.89</c:v>
                </c:pt>
                <c:pt idx="3">
                  <c:v>57.43</c:v>
                </c:pt>
                <c:pt idx="4">
                  <c:v>67.900000000000006</c:v>
                </c:pt>
              </c:numCache>
            </c:numRef>
          </c:val>
        </c:ser>
        <c:dLbls>
          <c:showLegendKey val="0"/>
          <c:showVal val="0"/>
          <c:showCatName val="0"/>
          <c:showSerName val="0"/>
          <c:showPercent val="0"/>
          <c:showBubbleSize val="0"/>
        </c:dLbls>
        <c:gapWidth val="150"/>
        <c:axId val="22618112"/>
        <c:axId val="22620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54.34</c:v>
                </c:pt>
                <c:pt idx="1">
                  <c:v>55.26</c:v>
                </c:pt>
                <c:pt idx="2">
                  <c:v>53.57</c:v>
                </c:pt>
                <c:pt idx="3">
                  <c:v>51.57</c:v>
                </c:pt>
                <c:pt idx="4">
                  <c:v>53.48</c:v>
                </c:pt>
              </c:numCache>
            </c:numRef>
          </c:val>
          <c:smooth val="0"/>
        </c:ser>
        <c:dLbls>
          <c:showLegendKey val="0"/>
          <c:showVal val="0"/>
          <c:showCatName val="0"/>
          <c:showSerName val="0"/>
          <c:showPercent val="0"/>
          <c:showBubbleSize val="0"/>
        </c:dLbls>
        <c:marker val="1"/>
        <c:smooth val="0"/>
        <c:axId val="22618112"/>
        <c:axId val="22620032"/>
      </c:lineChart>
      <c:dateAx>
        <c:axId val="22618112"/>
        <c:scaling>
          <c:orientation val="minMax"/>
        </c:scaling>
        <c:delete val="1"/>
        <c:axPos val="b"/>
        <c:numFmt formatCode="ge" sourceLinked="1"/>
        <c:majorTickMark val="none"/>
        <c:minorTickMark val="none"/>
        <c:tickLblPos val="none"/>
        <c:crossAx val="22620032"/>
        <c:crosses val="autoZero"/>
        <c:auto val="1"/>
        <c:lblOffset val="100"/>
        <c:baseTimeUnit val="years"/>
      </c:dateAx>
      <c:valAx>
        <c:axId val="2262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1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165.28</c:v>
                </c:pt>
                <c:pt idx="1">
                  <c:v>163.09</c:v>
                </c:pt>
                <c:pt idx="2">
                  <c:v>152.53</c:v>
                </c:pt>
                <c:pt idx="3">
                  <c:v>206.25</c:v>
                </c:pt>
                <c:pt idx="4">
                  <c:v>176.9</c:v>
                </c:pt>
              </c:numCache>
            </c:numRef>
          </c:val>
        </c:ser>
        <c:dLbls>
          <c:showLegendKey val="0"/>
          <c:showVal val="0"/>
          <c:showCatName val="0"/>
          <c:showSerName val="0"/>
          <c:showPercent val="0"/>
          <c:showBubbleSize val="0"/>
        </c:dLbls>
        <c:gapWidth val="150"/>
        <c:axId val="22629376"/>
        <c:axId val="22635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273.08999999999997</c:v>
                </c:pt>
                <c:pt idx="1">
                  <c:v>253.28</c:v>
                </c:pt>
                <c:pt idx="2">
                  <c:v>275.01</c:v>
                </c:pt>
                <c:pt idx="3">
                  <c:v>282.5</c:v>
                </c:pt>
                <c:pt idx="4">
                  <c:v>277.29000000000002</c:v>
                </c:pt>
              </c:numCache>
            </c:numRef>
          </c:val>
          <c:smooth val="0"/>
        </c:ser>
        <c:dLbls>
          <c:showLegendKey val="0"/>
          <c:showVal val="0"/>
          <c:showCatName val="0"/>
          <c:showSerName val="0"/>
          <c:showPercent val="0"/>
          <c:showBubbleSize val="0"/>
        </c:dLbls>
        <c:marker val="1"/>
        <c:smooth val="0"/>
        <c:axId val="22629376"/>
        <c:axId val="22635648"/>
      </c:lineChart>
      <c:dateAx>
        <c:axId val="22629376"/>
        <c:scaling>
          <c:orientation val="minMax"/>
        </c:scaling>
        <c:delete val="1"/>
        <c:axPos val="b"/>
        <c:numFmt formatCode="ge" sourceLinked="1"/>
        <c:majorTickMark val="none"/>
        <c:minorTickMark val="none"/>
        <c:tickLblPos val="none"/>
        <c:crossAx val="22635648"/>
        <c:crosses val="autoZero"/>
        <c:auto val="1"/>
        <c:lblOffset val="100"/>
        <c:baseTimeUnit val="years"/>
      </c:dateAx>
      <c:valAx>
        <c:axId val="22635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9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【721.24】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【80.29】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【293.69】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8" sqref="B8:H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群馬県　中之条町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個別排水処理</v>
      </c>
      <c r="Q8" s="70"/>
      <c r="R8" s="70"/>
      <c r="S8" s="70"/>
      <c r="T8" s="70"/>
      <c r="U8" s="70"/>
      <c r="V8" s="70"/>
      <c r="W8" s="70" t="str">
        <f>データ!L6</f>
        <v>L2</v>
      </c>
      <c r="X8" s="70"/>
      <c r="Y8" s="70"/>
      <c r="Z8" s="70"/>
      <c r="AA8" s="70"/>
      <c r="AB8" s="70"/>
      <c r="AC8" s="70"/>
      <c r="AD8" s="3"/>
      <c r="AE8" s="3"/>
      <c r="AF8" s="3"/>
      <c r="AG8" s="3"/>
      <c r="AH8" s="3"/>
      <c r="AI8" s="3"/>
      <c r="AJ8" s="3"/>
      <c r="AK8" s="3"/>
      <c r="AL8" s="64">
        <f>データ!R6</f>
        <v>17412</v>
      </c>
      <c r="AM8" s="64"/>
      <c r="AN8" s="64"/>
      <c r="AO8" s="64"/>
      <c r="AP8" s="64"/>
      <c r="AQ8" s="64"/>
      <c r="AR8" s="64"/>
      <c r="AS8" s="64"/>
      <c r="AT8" s="63">
        <f>データ!S6</f>
        <v>439.28</v>
      </c>
      <c r="AU8" s="63"/>
      <c r="AV8" s="63"/>
      <c r="AW8" s="63"/>
      <c r="AX8" s="63"/>
      <c r="AY8" s="63"/>
      <c r="AZ8" s="63"/>
      <c r="BA8" s="63"/>
      <c r="BB8" s="63">
        <f>データ!T6</f>
        <v>39.64</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0.4</v>
      </c>
      <c r="Q10" s="63"/>
      <c r="R10" s="63"/>
      <c r="S10" s="63"/>
      <c r="T10" s="63"/>
      <c r="U10" s="63"/>
      <c r="V10" s="63"/>
      <c r="W10" s="63">
        <f>データ!P6</f>
        <v>100</v>
      </c>
      <c r="X10" s="63"/>
      <c r="Y10" s="63"/>
      <c r="Z10" s="63"/>
      <c r="AA10" s="63"/>
      <c r="AB10" s="63"/>
      <c r="AC10" s="63"/>
      <c r="AD10" s="64">
        <f>データ!Q6</f>
        <v>2160</v>
      </c>
      <c r="AE10" s="64"/>
      <c r="AF10" s="64"/>
      <c r="AG10" s="64"/>
      <c r="AH10" s="64"/>
      <c r="AI10" s="64"/>
      <c r="AJ10" s="64"/>
      <c r="AK10" s="2"/>
      <c r="AL10" s="64">
        <f>データ!U6</f>
        <v>70</v>
      </c>
      <c r="AM10" s="64"/>
      <c r="AN10" s="64"/>
      <c r="AO10" s="64"/>
      <c r="AP10" s="64"/>
      <c r="AQ10" s="64"/>
      <c r="AR10" s="64"/>
      <c r="AS10" s="64"/>
      <c r="AT10" s="63">
        <f>データ!V6</f>
        <v>0.01</v>
      </c>
      <c r="AU10" s="63"/>
      <c r="AV10" s="63"/>
      <c r="AW10" s="63"/>
      <c r="AX10" s="63"/>
      <c r="AY10" s="63"/>
      <c r="AZ10" s="63"/>
      <c r="BA10" s="63"/>
      <c r="BB10" s="63">
        <f>データ!W6</f>
        <v>7000</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104213</v>
      </c>
      <c r="D6" s="31">
        <f t="shared" si="3"/>
        <v>47</v>
      </c>
      <c r="E6" s="31">
        <f t="shared" si="3"/>
        <v>18</v>
      </c>
      <c r="F6" s="31">
        <f t="shared" si="3"/>
        <v>1</v>
      </c>
      <c r="G6" s="31">
        <f t="shared" si="3"/>
        <v>0</v>
      </c>
      <c r="H6" s="31" t="str">
        <f t="shared" si="3"/>
        <v>群馬県　中之条町</v>
      </c>
      <c r="I6" s="31" t="str">
        <f t="shared" si="3"/>
        <v>法非適用</v>
      </c>
      <c r="J6" s="31" t="str">
        <f t="shared" si="3"/>
        <v>下水道事業</v>
      </c>
      <c r="K6" s="31" t="str">
        <f t="shared" si="3"/>
        <v>個別排水処理</v>
      </c>
      <c r="L6" s="31" t="str">
        <f t="shared" si="3"/>
        <v>L2</v>
      </c>
      <c r="M6" s="32" t="str">
        <f t="shared" si="3"/>
        <v>-</v>
      </c>
      <c r="N6" s="32" t="str">
        <f t="shared" si="3"/>
        <v>該当数値なし</v>
      </c>
      <c r="O6" s="32">
        <f t="shared" si="3"/>
        <v>0.4</v>
      </c>
      <c r="P6" s="32">
        <f t="shared" si="3"/>
        <v>100</v>
      </c>
      <c r="Q6" s="32">
        <f t="shared" si="3"/>
        <v>2160</v>
      </c>
      <c r="R6" s="32">
        <f t="shared" si="3"/>
        <v>17412</v>
      </c>
      <c r="S6" s="32">
        <f t="shared" si="3"/>
        <v>439.28</v>
      </c>
      <c r="T6" s="32">
        <f t="shared" si="3"/>
        <v>39.64</v>
      </c>
      <c r="U6" s="32">
        <f t="shared" si="3"/>
        <v>70</v>
      </c>
      <c r="V6" s="32">
        <f t="shared" si="3"/>
        <v>0.01</v>
      </c>
      <c r="W6" s="32">
        <f t="shared" si="3"/>
        <v>7000</v>
      </c>
      <c r="X6" s="33">
        <f>IF(X7="",NA(),X7)</f>
        <v>94.02</v>
      </c>
      <c r="Y6" s="33">
        <f t="shared" ref="Y6:AG6" si="4">IF(Y7="",NA(),Y7)</f>
        <v>117.68</v>
      </c>
      <c r="Z6" s="33">
        <f t="shared" si="4"/>
        <v>112.52</v>
      </c>
      <c r="AA6" s="33">
        <f t="shared" si="4"/>
        <v>74.95</v>
      </c>
      <c r="AB6" s="33">
        <f t="shared" si="4"/>
        <v>102.17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946.72</v>
      </c>
      <c r="BK6" s="33">
        <f t="shared" si="7"/>
        <v>942.55</v>
      </c>
      <c r="BL6" s="33">
        <f t="shared" si="7"/>
        <v>825.66</v>
      </c>
      <c r="BM6" s="33">
        <f t="shared" si="7"/>
        <v>799.41</v>
      </c>
      <c r="BN6" s="33">
        <f t="shared" si="7"/>
        <v>701.33</v>
      </c>
      <c r="BO6" s="32" t="str">
        <f>IF(BO7="","",IF(BO7="-","【-】","【"&amp;SUBSTITUTE(TEXT(BO7,"#,##0.00"),"-","△")&amp;"】"))</f>
        <v>【721.24】</v>
      </c>
      <c r="BP6" s="33">
        <f>IF(BP7="",NA(),BP7)</f>
        <v>70.680000000000007</v>
      </c>
      <c r="BQ6" s="33">
        <f t="shared" ref="BQ6:BY6" si="8">IF(BQ7="",NA(),BQ7)</f>
        <v>71.08</v>
      </c>
      <c r="BR6" s="33">
        <f t="shared" si="8"/>
        <v>77.89</v>
      </c>
      <c r="BS6" s="33">
        <f t="shared" si="8"/>
        <v>57.43</v>
      </c>
      <c r="BT6" s="33">
        <f t="shared" si="8"/>
        <v>67.900000000000006</v>
      </c>
      <c r="BU6" s="33">
        <f t="shared" si="8"/>
        <v>54.34</v>
      </c>
      <c r="BV6" s="33">
        <f t="shared" si="8"/>
        <v>55.26</v>
      </c>
      <c r="BW6" s="33">
        <f t="shared" si="8"/>
        <v>53.57</v>
      </c>
      <c r="BX6" s="33">
        <f t="shared" si="8"/>
        <v>51.57</v>
      </c>
      <c r="BY6" s="33">
        <f t="shared" si="8"/>
        <v>53.48</v>
      </c>
      <c r="BZ6" s="32" t="str">
        <f>IF(BZ7="","",IF(BZ7="-","【-】","【"&amp;SUBSTITUTE(TEXT(BZ7,"#,##0.00"),"-","△")&amp;"】"))</f>
        <v>【52.31】</v>
      </c>
      <c r="CA6" s="33">
        <f>IF(CA7="",NA(),CA7)</f>
        <v>165.28</v>
      </c>
      <c r="CB6" s="33">
        <f t="shared" ref="CB6:CJ6" si="9">IF(CB7="",NA(),CB7)</f>
        <v>163.09</v>
      </c>
      <c r="CC6" s="33">
        <f t="shared" si="9"/>
        <v>152.53</v>
      </c>
      <c r="CD6" s="33">
        <f t="shared" si="9"/>
        <v>206.25</v>
      </c>
      <c r="CE6" s="33">
        <f t="shared" si="9"/>
        <v>176.9</v>
      </c>
      <c r="CF6" s="33">
        <f t="shared" si="9"/>
        <v>273.08999999999997</v>
      </c>
      <c r="CG6" s="33">
        <f t="shared" si="9"/>
        <v>253.28</v>
      </c>
      <c r="CH6" s="33">
        <f t="shared" si="9"/>
        <v>275.01</v>
      </c>
      <c r="CI6" s="33">
        <f t="shared" si="9"/>
        <v>282.5</v>
      </c>
      <c r="CJ6" s="33">
        <f t="shared" si="9"/>
        <v>277.29000000000002</v>
      </c>
      <c r="CK6" s="32" t="str">
        <f>IF(CK7="","",IF(CK7="-","【-】","【"&amp;SUBSTITUTE(TEXT(CK7,"#,##0.00"),"-","△")&amp;"】"))</f>
        <v>【293.69】</v>
      </c>
      <c r="CL6" s="33">
        <f>IF(CL7="",NA(),CL7)</f>
        <v>54.05</v>
      </c>
      <c r="CM6" s="33">
        <f t="shared" ref="CM6:CU6" si="10">IF(CM7="",NA(),CM7)</f>
        <v>54.05</v>
      </c>
      <c r="CN6" s="33">
        <f t="shared" si="10"/>
        <v>51.35</v>
      </c>
      <c r="CO6" s="33">
        <f t="shared" si="10"/>
        <v>48.65</v>
      </c>
      <c r="CP6" s="33">
        <f t="shared" si="10"/>
        <v>45.95</v>
      </c>
      <c r="CQ6" s="33">
        <f t="shared" si="10"/>
        <v>50</v>
      </c>
      <c r="CR6" s="33">
        <f t="shared" si="10"/>
        <v>45.57</v>
      </c>
      <c r="CS6" s="33">
        <f t="shared" si="10"/>
        <v>45.33</v>
      </c>
      <c r="CT6" s="33">
        <f t="shared" si="10"/>
        <v>48.69</v>
      </c>
      <c r="CU6" s="33">
        <f t="shared" si="10"/>
        <v>52.52</v>
      </c>
      <c r="CV6" s="32" t="str">
        <f>IF(CV7="","",IF(CV7="-","【-】","【"&amp;SUBSTITUTE(TEXT(CV7,"#,##0.00"),"-","△")&amp;"】"))</f>
        <v>【52.19】</v>
      </c>
      <c r="CW6" s="33">
        <f>IF(CW7="",NA(),CW7)</f>
        <v>98.84</v>
      </c>
      <c r="CX6" s="33">
        <f t="shared" ref="CX6:DF6" si="11">IF(CX7="",NA(),CX7)</f>
        <v>98.82</v>
      </c>
      <c r="CY6" s="33">
        <f t="shared" si="11"/>
        <v>98.7</v>
      </c>
      <c r="CZ6" s="33">
        <f t="shared" si="11"/>
        <v>100</v>
      </c>
      <c r="DA6" s="33">
        <f t="shared" si="11"/>
        <v>100</v>
      </c>
      <c r="DB6" s="33">
        <f t="shared" si="11"/>
        <v>76.58</v>
      </c>
      <c r="DC6" s="33">
        <f t="shared" si="11"/>
        <v>85.41</v>
      </c>
      <c r="DD6" s="33">
        <f t="shared" si="11"/>
        <v>87.3</v>
      </c>
      <c r="DE6" s="33">
        <f t="shared" si="11"/>
        <v>87.42</v>
      </c>
      <c r="DF6" s="33">
        <f t="shared" si="11"/>
        <v>84.94</v>
      </c>
      <c r="DG6" s="32" t="str">
        <f>IF(DG7="","",IF(DG7="-","【-】","【"&amp;SUBSTITUTE(TEXT(DG7,"#,##0.00"),"-","△")&amp;"】"))</f>
        <v>【80.29】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104213</v>
      </c>
      <c r="D7" s="35">
        <v>47</v>
      </c>
      <c r="E7" s="35">
        <v>18</v>
      </c>
      <c r="F7" s="35">
        <v>1</v>
      </c>
      <c r="G7" s="35">
        <v>0</v>
      </c>
      <c r="H7" s="35" t="s">
        <v>96</v>
      </c>
      <c r="I7" s="35" t="s">
        <v>97</v>
      </c>
      <c r="J7" s="35" t="s">
        <v>98</v>
      </c>
      <c r="K7" s="35" t="s">
        <v>99</v>
      </c>
      <c r="L7" s="35" t="s">
        <v>100</v>
      </c>
      <c r="M7" s="36" t="s">
        <v>101</v>
      </c>
      <c r="N7" s="36" t="s">
        <v>102</v>
      </c>
      <c r="O7" s="36">
        <v>0.4</v>
      </c>
      <c r="P7" s="36">
        <v>100</v>
      </c>
      <c r="Q7" s="36">
        <v>2160</v>
      </c>
      <c r="R7" s="36">
        <v>17412</v>
      </c>
      <c r="S7" s="36">
        <v>439.28</v>
      </c>
      <c r="T7" s="36">
        <v>39.64</v>
      </c>
      <c r="U7" s="36">
        <v>70</v>
      </c>
      <c r="V7" s="36">
        <v>0.01</v>
      </c>
      <c r="W7" s="36">
        <v>7000</v>
      </c>
      <c r="X7" s="36">
        <v>94.02</v>
      </c>
      <c r="Y7" s="36">
        <v>117.68</v>
      </c>
      <c r="Z7" s="36">
        <v>112.52</v>
      </c>
      <c r="AA7" s="36">
        <v>74.95</v>
      </c>
      <c r="AB7" s="36">
        <v>102.17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946.72</v>
      </c>
      <c r="BK7" s="36">
        <v>942.55</v>
      </c>
      <c r="BL7" s="36">
        <v>825.66</v>
      </c>
      <c r="BM7" s="36">
        <v>799.41</v>
      </c>
      <c r="BN7" s="36">
        <v>701.33</v>
      </c>
      <c r="BO7" s="36">
        <v>721.24</v>
      </c>
      <c r="BP7" s="36">
        <v>70.680000000000007</v>
      </c>
      <c r="BQ7" s="36">
        <v>71.08</v>
      </c>
      <c r="BR7" s="36">
        <v>77.89</v>
      </c>
      <c r="BS7" s="36">
        <v>57.43</v>
      </c>
      <c r="BT7" s="36">
        <v>67.900000000000006</v>
      </c>
      <c r="BU7" s="36">
        <v>54.34</v>
      </c>
      <c r="BV7" s="36">
        <v>55.26</v>
      </c>
      <c r="BW7" s="36">
        <v>53.57</v>
      </c>
      <c r="BX7" s="36">
        <v>51.57</v>
      </c>
      <c r="BY7" s="36">
        <v>53.48</v>
      </c>
      <c r="BZ7" s="36">
        <v>52.31</v>
      </c>
      <c r="CA7" s="36">
        <v>165.28</v>
      </c>
      <c r="CB7" s="36">
        <v>163.09</v>
      </c>
      <c r="CC7" s="36">
        <v>152.53</v>
      </c>
      <c r="CD7" s="36">
        <v>206.25</v>
      </c>
      <c r="CE7" s="36">
        <v>176.9</v>
      </c>
      <c r="CF7" s="36">
        <v>273.08999999999997</v>
      </c>
      <c r="CG7" s="36">
        <v>253.28</v>
      </c>
      <c r="CH7" s="36">
        <v>275.01</v>
      </c>
      <c r="CI7" s="36">
        <v>282.5</v>
      </c>
      <c r="CJ7" s="36">
        <v>277.29000000000002</v>
      </c>
      <c r="CK7" s="36">
        <v>293.69</v>
      </c>
      <c r="CL7" s="36">
        <v>54.05</v>
      </c>
      <c r="CM7" s="36">
        <v>54.05</v>
      </c>
      <c r="CN7" s="36">
        <v>51.35</v>
      </c>
      <c r="CO7" s="36">
        <v>48.65</v>
      </c>
      <c r="CP7" s="36">
        <v>45.95</v>
      </c>
      <c r="CQ7" s="36">
        <v>50</v>
      </c>
      <c r="CR7" s="36">
        <v>45.57</v>
      </c>
      <c r="CS7" s="36">
        <v>45.33</v>
      </c>
      <c r="CT7" s="36">
        <v>48.69</v>
      </c>
      <c r="CU7" s="36">
        <v>52.52</v>
      </c>
      <c r="CV7" s="36">
        <v>52.19</v>
      </c>
      <c r="CW7" s="36">
        <v>98.84</v>
      </c>
      <c r="CX7" s="36">
        <v>98.82</v>
      </c>
      <c r="CY7" s="36">
        <v>98.7</v>
      </c>
      <c r="CZ7" s="36">
        <v>100</v>
      </c>
      <c r="DA7" s="36">
        <v>100</v>
      </c>
      <c r="DB7" s="36">
        <v>76.58</v>
      </c>
      <c r="DC7" s="36">
        <v>85.41</v>
      </c>
      <c r="DD7" s="36">
        <v>87.3</v>
      </c>
      <c r="DE7" s="36">
        <v>87.42</v>
      </c>
      <c r="DF7" s="36">
        <v>84.94</v>
      </c>
      <c r="DG7" s="36">
        <v>80.290000000000006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2016-02-03T09:28:04Z</dcterms:created>
  <dcterms:modified xsi:type="dcterms:W3CDTF">2016-02-23T02:55:16Z</dcterms:modified>
  <cp:category/>
</cp:coreProperties>
</file>