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AL8" i="4" s="1"/>
  <c r="Q6" i="5"/>
  <c r="P6" i="5"/>
  <c r="O6" i="5"/>
  <c r="P10" i="4" s="1"/>
  <c r="N6" i="5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W10" i="4"/>
  <c r="I10" i="4"/>
  <c r="B10" i="4"/>
  <c r="BB8" i="4"/>
  <c r="W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<sst xmlns="http://schemas.openxmlformats.org/spreadsheetml/2006/main" count="232" uniqueCount="110">
  <si>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</si>
  <si>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</si>
  <si>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</si>
  <si>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</si>
  <si>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</si>
  <si>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</si>
  <si>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</si>
  <si>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</si>
  <si>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</si>
  <si>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</si>
  <si>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</si>
  <si>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</si>
  <si>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</si>
  <si>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</si>
  <si>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</si>
  <si>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</si>
  <si>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</si>
  <si>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</si>
  <si>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</si>
  <si>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</si>
  <si>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</si>
  <si>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</si>
  <si>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</si>
  <si>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</si>
  <si>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</si>
  <si>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</si>
  <si>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</si>
  <si>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</si>
  <si>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</si>
  <si>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</si>
  <si>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</si>
  <si>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</si>
  <si>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</si>
  <si>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</si>
  <si>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</si>
  <si>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</si>
  <si>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</si>
  <si>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</si>
  <si>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</si>
  <si>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</si>
  <si>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</si>
  <si>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</si>
  <si>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</si>
  <si>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</si>
  <si>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</si>
  <si>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</si>
  <si>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</si>
  <si>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</si>
  <si>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</si>
  <si>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</si>
  <si>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</si>
  <si>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</si>
  <si>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</si>
  <si>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</si>
  <si>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</si>
  <si>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</si>
  <si>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</si>
  <si>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</si>
  <si>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</si>
  <si>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</si>
  <si>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</si>
  <si>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</si>
  <si>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</si>
  <si>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</si>
  <si>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</si>
  <si>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</si>
  <si>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</si>
  <si>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</si>
  <si>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</si>
  <si>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</si>
  <si>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</si>
  <si>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</si>
  <si>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</si>
  <si>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</si>
  <si>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</si>
  <si>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</si>
  <si>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</si>
  <si>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</si>
  <si>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</si>
  <si>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</si>
  <si>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</si>
  <si>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</si>
  <si>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</si>
  <si>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</si>
  <si>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</si>
  <si>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</si>
  <si>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</si>
  <si>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</si>
  <si>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</si>
  <si>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</si>
  <si>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</si>
  <si>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</si>
  <si>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</si>
  <si>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</si>
  <si>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</si>
  <si>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高山村</t>
  </si>
  <si>
    <t>法非適用</t>
  </si>
  <si>
    <t>下水道事業</t>
  </si>
  <si>
    <t>特定地域生活排水処理</t>
  </si>
  <si>
    <t>K3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</si>
  <si>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</si>
  <si>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</si>
  <si>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</si>
  <si>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</si>
  <si>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</si>
  <si>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</si>
  <si>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</si>
  <si>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r>
      <rPr>
        <u/>
        <sz val="11"/>
        <color theme="1"/>
        <rFont val="ＭＳ ゴシック"/>
        <family val="3"/>
        <charset val="128"/>
      </rPr>
      <t xml:space="preserve">①収益的収支比率
</t>
    </r>
    <r>
      <rPr>
        <sz val="11"/>
        <color theme="1"/>
        <rFont val="ＭＳ ゴシック"/>
        <family val="3"/>
        <charset val="128"/>
      </rPr>
      <t>・平成23年度から平成25年度まで収支比率が100％を上回って黒字収支であったが平成26年度は98％と下回っている。</t>
    </r>
    <r>
      <rPr>
        <u/>
        <sz val="11"/>
        <color theme="1"/>
        <rFont val="ＭＳ ゴシック"/>
        <family val="3"/>
        <charset val="128"/>
      </rPr>
      <t xml:space="preserve">
④企業債残高対事業規模比率
</t>
    </r>
    <r>
      <rPr>
        <sz val="11"/>
        <color theme="1"/>
        <rFont val="ＭＳ ゴシック"/>
        <family val="3"/>
        <charset val="128"/>
      </rPr>
      <t>・平成22年度から平成25年度まで縮減傾向であったが、平成26年度に関しては多少の増加が見受けられた。</t>
    </r>
    <r>
      <rPr>
        <u/>
        <sz val="11"/>
        <color theme="1"/>
        <rFont val="ＭＳ ゴシック"/>
        <family val="3"/>
        <charset val="128"/>
      </rPr>
      <t xml:space="preserve">
⑤経費回収率
</t>
    </r>
    <r>
      <rPr>
        <sz val="11"/>
        <color theme="1"/>
        <rFont val="ＭＳ ゴシック"/>
        <family val="3"/>
        <charset val="128"/>
      </rPr>
      <t>・平成25年度から平成26年度まで類似団体の平均値より高水準であるが、100％を下回っているため汚水処理の費用が使用料以外で賄われている。</t>
    </r>
    <r>
      <rPr>
        <u/>
        <sz val="11"/>
        <color theme="1"/>
        <rFont val="ＭＳ ゴシック"/>
        <family val="3"/>
        <charset val="128"/>
      </rPr>
      <t xml:space="preserve">
⑥汚水処理原価
</t>
    </r>
    <r>
      <rPr>
        <sz val="11"/>
        <color theme="1"/>
        <rFont val="ＭＳ ゴシック"/>
        <family val="3"/>
        <charset val="128"/>
      </rPr>
      <t>・類似団体の平均値をすべて下回っているため、汚水処理に係るコストが比較的安価だと考えられる。</t>
    </r>
    <r>
      <rPr>
        <u/>
        <sz val="11"/>
        <color theme="1"/>
        <rFont val="ＭＳ ゴシック"/>
        <family val="3"/>
        <charset val="128"/>
      </rPr>
      <t xml:space="preserve">
⑦施設利用率
</t>
    </r>
    <r>
      <rPr>
        <sz val="11"/>
        <color theme="1"/>
        <rFont val="ＭＳ ゴシック"/>
        <family val="3"/>
        <charset val="128"/>
      </rPr>
      <t>・類似団体より平均値が高水準である。</t>
    </r>
    <r>
      <rPr>
        <u/>
        <sz val="11"/>
        <color theme="1"/>
        <rFont val="ＭＳ ゴシック"/>
        <family val="3"/>
        <charset val="128"/>
      </rPr>
      <t xml:space="preserve">
⑧水洗化率
</t>
    </r>
    <r>
      <rPr>
        <sz val="11"/>
        <color theme="1"/>
        <rFont val="ＭＳ ゴシック"/>
        <family val="3"/>
        <charset val="128"/>
      </rPr>
      <t>・平成22年度から平成26年度まで類似団体の平均値より高水準となっている。
（2）収益的収支比率が近年減少傾向にあるため、収益悪化に留意し、改善していく必要がある。水洗化率は全国、類似団体平均を上回っているため健全な数値といえる。使用料収入の確保、合併浄化槽の維持管理費の見直し、接続率向上を計り健全な運営を目指す。</t>
    </r>
    <rPh sb="1" eb="4">
      <t>シュウエキテキ</t>
    </rPh>
    <rPh sb="4" eb="6">
      <t>シュウシ</t>
    </rPh>
    <rPh sb="6" eb="8">
      <t>ヒリツ</t>
    </rPh>
    <rPh sb="10" eb="12">
      <t>ヘイセイ</t>
    </rPh>
    <rPh sb="14" eb="16">
      <t>ネンド</t>
    </rPh>
    <rPh sb="18" eb="20">
      <t>ヘイセイ</t>
    </rPh>
    <rPh sb="22" eb="24">
      <t>ネンド</t>
    </rPh>
    <rPh sb="26" eb="28">
      <t>シュウシ</t>
    </rPh>
    <rPh sb="28" eb="30">
      <t>ヒリツ</t>
    </rPh>
    <rPh sb="36" eb="38">
      <t>ウワマワ</t>
    </rPh>
    <rPh sb="40" eb="42">
      <t>クロジ</t>
    </rPh>
    <rPh sb="42" eb="44">
      <t>シュウシ</t>
    </rPh>
    <rPh sb="49" eb="51">
      <t>ヘイセイ</t>
    </rPh>
    <rPh sb="53" eb="55">
      <t>ネンド</t>
    </rPh>
    <rPh sb="60" eb="62">
      <t>シタマワ</t>
    </rPh>
    <rPh sb="69" eb="72">
      <t>キギョウサイ</t>
    </rPh>
    <rPh sb="72" eb="74">
      <t>ザンダカ</t>
    </rPh>
    <rPh sb="74" eb="75">
      <t>タイ</t>
    </rPh>
    <rPh sb="75" eb="77">
      <t>ジギョウ</t>
    </rPh>
    <rPh sb="77" eb="79">
      <t>キボ</t>
    </rPh>
    <rPh sb="79" eb="81">
      <t>ヒリツ</t>
    </rPh>
    <rPh sb="83" eb="85">
      <t>ヘイセイ</t>
    </rPh>
    <rPh sb="87" eb="89">
      <t>ネンド</t>
    </rPh>
    <rPh sb="91" eb="93">
      <t>ヘイセイ</t>
    </rPh>
    <rPh sb="95" eb="97">
      <t>ネンド</t>
    </rPh>
    <rPh sb="99" eb="101">
      <t>シュクゲン</t>
    </rPh>
    <rPh sb="101" eb="103">
      <t>ケイコウ</t>
    </rPh>
    <rPh sb="109" eb="111">
      <t>ヘイセイ</t>
    </rPh>
    <rPh sb="113" eb="115">
      <t>ネンド</t>
    </rPh>
    <rPh sb="116" eb="117">
      <t>カン</t>
    </rPh>
    <rPh sb="120" eb="122">
      <t>タショウ</t>
    </rPh>
    <rPh sb="123" eb="125">
      <t>ゾウカ</t>
    </rPh>
    <rPh sb="126" eb="128">
      <t>ミウ</t>
    </rPh>
    <rPh sb="135" eb="137">
      <t>ケイヒ</t>
    </rPh>
    <rPh sb="137" eb="140">
      <t>カイシュウリツ</t>
    </rPh>
    <rPh sb="142" eb="144">
      <t>ヘイセイ</t>
    </rPh>
    <rPh sb="146" eb="148">
      <t>ネンド</t>
    </rPh>
    <rPh sb="150" eb="152">
      <t>ヘイセイ</t>
    </rPh>
    <rPh sb="154" eb="155">
      <t>ネン</t>
    </rPh>
    <rPh sb="155" eb="156">
      <t>ド</t>
    </rPh>
    <rPh sb="158" eb="160">
      <t>ルイジ</t>
    </rPh>
    <rPh sb="160" eb="162">
      <t>ダンタイ</t>
    </rPh>
    <rPh sb="163" eb="166">
      <t>ヘイキンチ</t>
    </rPh>
    <rPh sb="168" eb="171">
      <t>コウスイジュン</t>
    </rPh>
    <rPh sb="181" eb="183">
      <t>シタマワ</t>
    </rPh>
    <rPh sb="189" eb="191">
      <t>オスイ</t>
    </rPh>
    <rPh sb="191" eb="193">
      <t>ショリ</t>
    </rPh>
    <rPh sb="194" eb="196">
      <t>ヒヨウ</t>
    </rPh>
    <rPh sb="197" eb="200">
      <t>シヨウリョウ</t>
    </rPh>
    <rPh sb="200" eb="202">
      <t>イガイ</t>
    </rPh>
    <rPh sb="203" eb="204">
      <t>マカナ</t>
    </rPh>
    <rPh sb="212" eb="214">
      <t>オスイ</t>
    </rPh>
    <rPh sb="214" eb="216">
      <t>ショリ</t>
    </rPh>
    <rPh sb="216" eb="218">
      <t>ゲンカ</t>
    </rPh>
    <rPh sb="220" eb="222">
      <t>ルイジ</t>
    </rPh>
    <rPh sb="222" eb="224">
      <t>ダンタイ</t>
    </rPh>
    <rPh sb="225" eb="228">
      <t>ヘイキンチ</t>
    </rPh>
    <rPh sb="232" eb="234">
      <t>シタマワ</t>
    </rPh>
    <rPh sb="241" eb="243">
      <t>オスイ</t>
    </rPh>
    <rPh sb="243" eb="245">
      <t>ショリ</t>
    </rPh>
    <rPh sb="246" eb="247">
      <t>カカ</t>
    </rPh>
    <rPh sb="252" eb="255">
      <t>ヒカクテキ</t>
    </rPh>
    <rPh sb="255" eb="257">
      <t>アンカ</t>
    </rPh>
    <rPh sb="259" eb="260">
      <t>カンガ</t>
    </rPh>
    <rPh sb="267" eb="269">
      <t>シセツ</t>
    </rPh>
    <rPh sb="269" eb="272">
      <t>リヨウリツ</t>
    </rPh>
    <rPh sb="274" eb="276">
      <t>ルイジ</t>
    </rPh>
    <rPh sb="276" eb="278">
      <t>ダンタイ</t>
    </rPh>
    <rPh sb="280" eb="283">
      <t>ヘイキンチ</t>
    </rPh>
    <rPh sb="284" eb="287">
      <t>コウスイジュン</t>
    </rPh>
    <rPh sb="293" eb="296">
      <t>スイセンカ</t>
    </rPh>
    <rPh sb="296" eb="297">
      <t>リツ</t>
    </rPh>
    <rPh sb="299" eb="301">
      <t>ヘイセイ</t>
    </rPh>
    <rPh sb="303" eb="305">
      <t>ネンド</t>
    </rPh>
    <rPh sb="307" eb="309">
      <t>ヘイセイ</t>
    </rPh>
    <rPh sb="311" eb="313">
      <t>ネンド</t>
    </rPh>
    <rPh sb="315" eb="317">
      <t>ルイジ</t>
    </rPh>
    <rPh sb="317" eb="319">
      <t>ダンタイ</t>
    </rPh>
    <rPh sb="320" eb="323">
      <t>ヘイキンチ</t>
    </rPh>
    <rPh sb="325" eb="328">
      <t>コウスイジュン</t>
    </rPh>
    <rPh sb="340" eb="343">
      <t>シュウエキテキ</t>
    </rPh>
    <rPh sb="343" eb="345">
      <t>シュウシ</t>
    </rPh>
    <rPh sb="345" eb="347">
      <t>ヒリツ</t>
    </rPh>
    <rPh sb="348" eb="349">
      <t>キン</t>
    </rPh>
    <rPh sb="349" eb="350">
      <t>ネン</t>
    </rPh>
    <rPh sb="350" eb="352">
      <t>ゲンショウ</t>
    </rPh>
    <rPh sb="352" eb="354">
      <t>ケイコウ</t>
    </rPh>
    <rPh sb="360" eb="362">
      <t>シュウエキ</t>
    </rPh>
    <rPh sb="362" eb="364">
      <t>アッカ</t>
    </rPh>
    <rPh sb="365" eb="367">
      <t>リュウイ</t>
    </rPh>
    <rPh sb="369" eb="371">
      <t>カイゼン</t>
    </rPh>
    <rPh sb="375" eb="377">
      <t>ヒツヨウ</t>
    </rPh>
    <rPh sb="381" eb="384">
      <t>スイセンカ</t>
    </rPh>
    <rPh sb="384" eb="385">
      <t>リツ</t>
    </rPh>
    <rPh sb="386" eb="388">
      <t>ゼンコク</t>
    </rPh>
    <rPh sb="389" eb="391">
      <t>ルイジ</t>
    </rPh>
    <rPh sb="391" eb="393">
      <t>ダンタイ</t>
    </rPh>
    <rPh sb="393" eb="395">
      <t>ヘイキン</t>
    </rPh>
    <rPh sb="396" eb="398">
      <t>ウワマワ</t>
    </rPh>
    <rPh sb="404" eb="406">
      <t>ケンゼン</t>
    </rPh>
    <rPh sb="407" eb="409">
      <t>スウチ</t>
    </rPh>
    <rPh sb="414" eb="417">
      <t>シヨウリョウ</t>
    </rPh>
    <rPh sb="417" eb="419">
      <t>シュウニュウ</t>
    </rPh>
    <rPh sb="420" eb="422">
      <t>カクホ</t>
    </rPh>
    <rPh sb="423" eb="425">
      <t>ガッペイ</t>
    </rPh>
    <rPh sb="425" eb="428">
      <t>ジョウカソウ</t>
    </rPh>
    <rPh sb="429" eb="431">
      <t>イジ</t>
    </rPh>
    <rPh sb="431" eb="434">
      <t>カンリヒ</t>
    </rPh>
    <rPh sb="435" eb="437">
      <t>ミナオ</t>
    </rPh>
    <rPh sb="439" eb="441">
      <t>セツゾク</t>
    </rPh>
    <rPh sb="441" eb="442">
      <t>リツ</t>
    </rPh>
    <rPh sb="442" eb="444">
      <t>コウジョウ</t>
    </rPh>
    <rPh sb="445" eb="446">
      <t>ハカ</t>
    </rPh>
    <rPh sb="447" eb="449">
      <t>ケンゼン</t>
    </rPh>
    <rPh sb="450" eb="452">
      <t>ウンエイ</t>
    </rPh>
    <rPh sb="453" eb="455">
      <t>メザ</t>
    </rPh>
    <phoneticPr fontId="4"/>
  </si>
  <si>
    <t>市町村設置型の浄化槽が289基、引き受け分が36基設置されているが、設置してから10年以上経過している浄化槽が多数存在する。そのため、老朽化に伴う計画的な更新を視野にいれ実行する必要がある。</t>
    <rPh sb="0" eb="3">
      <t>シチョウソン</t>
    </rPh>
    <rPh sb="3" eb="5">
      <t>セッチ</t>
    </rPh>
    <rPh sb="5" eb="6">
      <t>カタ</t>
    </rPh>
    <rPh sb="7" eb="10">
      <t>ジョウカソウ</t>
    </rPh>
    <rPh sb="14" eb="15">
      <t>キ</t>
    </rPh>
    <rPh sb="16" eb="17">
      <t>ヒ</t>
    </rPh>
    <rPh sb="18" eb="19">
      <t>ウ</t>
    </rPh>
    <rPh sb="20" eb="21">
      <t>ブン</t>
    </rPh>
    <rPh sb="24" eb="25">
      <t>キ</t>
    </rPh>
    <rPh sb="25" eb="27">
      <t>セッチ</t>
    </rPh>
    <rPh sb="34" eb="36">
      <t>セッチ</t>
    </rPh>
    <rPh sb="42" eb="45">
      <t>ネンイジョウ</t>
    </rPh>
    <rPh sb="45" eb="47">
      <t>ケイカ</t>
    </rPh>
    <rPh sb="51" eb="54">
      <t>ジョウカソウ</t>
    </rPh>
    <rPh sb="55" eb="57">
      <t>タスウ</t>
    </rPh>
    <rPh sb="57" eb="59">
      <t>ソンザイ</t>
    </rPh>
    <rPh sb="67" eb="70">
      <t>ロウキュウカ</t>
    </rPh>
    <rPh sb="71" eb="72">
      <t>トモナ</t>
    </rPh>
    <rPh sb="73" eb="76">
      <t>ケイカクテキ</t>
    </rPh>
    <rPh sb="77" eb="79">
      <t>コウシン</t>
    </rPh>
    <rPh sb="80" eb="82">
      <t>シヤ</t>
    </rPh>
    <rPh sb="85" eb="87">
      <t>ジッコウ</t>
    </rPh>
    <rPh sb="89" eb="91">
      <t>ヒツヨウ</t>
    </rPh>
    <phoneticPr fontId="4"/>
  </si>
  <si>
    <t>収益的収支比率は平成26年度から100％を下回っている。そのため経営改善にむけた取組が必要となる。
具体的には、使用料収入の適切な確保が挙げられるが、将来的な人口減少に伴う収入源の確保が困難なことも予想される。したがって、合併浄化槽の維持管理費を見直し、支出を抑えられるよう努めなくてはならない。④企業債残高については、類似団体と比較すると高い水準となっているが、企業債が高額なため適切な投資、料金の見直しを検討し改善する必要がある。⑤経費回収率については類似団体より少し低い水準となっており、①と同様の対策が必要である。⑦施設利用率については類似団体の平均値を概ね上回っている。一層の向上を目指し経過を観察する。⑧水洗化率については、類似団体より高い水準となっており90％を超える結果となっている。
費用の削減も検討し更なる向上を計りたい。</t>
    <rPh sb="0" eb="2">
      <t>シュウエキ</t>
    </rPh>
    <rPh sb="2" eb="3">
      <t>テキ</t>
    </rPh>
    <rPh sb="3" eb="5">
      <t>シュウシ</t>
    </rPh>
    <rPh sb="5" eb="7">
      <t>ヒリツ</t>
    </rPh>
    <rPh sb="8" eb="10">
      <t>ヘイセイ</t>
    </rPh>
    <rPh sb="12" eb="14">
      <t>ネンド</t>
    </rPh>
    <rPh sb="21" eb="23">
      <t>シタマワ</t>
    </rPh>
    <rPh sb="32" eb="34">
      <t>ケイエイ</t>
    </rPh>
    <rPh sb="34" eb="36">
      <t>カイゼン</t>
    </rPh>
    <rPh sb="40" eb="41">
      <t>ト</t>
    </rPh>
    <rPh sb="41" eb="42">
      <t>ク</t>
    </rPh>
    <rPh sb="43" eb="45">
      <t>ヒツヨウ</t>
    </rPh>
    <rPh sb="50" eb="53">
      <t>グタイテキ</t>
    </rPh>
    <rPh sb="56" eb="59">
      <t>シヨウリョウ</t>
    </rPh>
    <rPh sb="59" eb="61">
      <t>シュウニュウ</t>
    </rPh>
    <rPh sb="62" eb="64">
      <t>テキセツ</t>
    </rPh>
    <rPh sb="65" eb="67">
      <t>カクホ</t>
    </rPh>
    <rPh sb="68" eb="69">
      <t>ア</t>
    </rPh>
    <rPh sb="75" eb="78">
      <t>ショウライテキ</t>
    </rPh>
    <rPh sb="79" eb="81">
      <t>ジンコウ</t>
    </rPh>
    <rPh sb="81" eb="83">
      <t>ゲンショウ</t>
    </rPh>
    <rPh sb="84" eb="85">
      <t>トモナ</t>
    </rPh>
    <rPh sb="93" eb="95">
      <t>コンナン</t>
    </rPh>
    <rPh sb="99" eb="101">
      <t>ヨソウ</t>
    </rPh>
    <rPh sb="111" eb="113">
      <t>ガッペイ</t>
    </rPh>
    <rPh sb="113" eb="116">
      <t>ジョウカソウ</t>
    </rPh>
    <rPh sb="117" eb="119">
      <t>イジ</t>
    </rPh>
    <rPh sb="119" eb="122">
      <t>カンリヒ</t>
    </rPh>
    <rPh sb="123" eb="125">
      <t>ミナオ</t>
    </rPh>
    <rPh sb="127" eb="129">
      <t>シシュツ</t>
    </rPh>
    <rPh sb="130" eb="131">
      <t>オサ</t>
    </rPh>
    <rPh sb="137" eb="138">
      <t>ツト</t>
    </rPh>
    <rPh sb="149" eb="151">
      <t>キギョウ</t>
    </rPh>
    <rPh sb="151" eb="152">
      <t>サイ</t>
    </rPh>
    <rPh sb="152" eb="154">
      <t>ザンダカ</t>
    </rPh>
    <rPh sb="218" eb="220">
      <t>ケイヒ</t>
    </rPh>
    <rPh sb="220" eb="222">
      <t>カイシュウ</t>
    </rPh>
    <rPh sb="222" eb="223">
      <t>リツ</t>
    </rPh>
    <rPh sb="228" eb="230">
      <t>ルイジ</t>
    </rPh>
    <rPh sb="230" eb="232">
      <t>ダンタイ</t>
    </rPh>
    <rPh sb="234" eb="235">
      <t>スコ</t>
    </rPh>
    <rPh sb="236" eb="237">
      <t>ヒク</t>
    </rPh>
    <rPh sb="238" eb="240">
      <t>スイジュン</t>
    </rPh>
    <rPh sb="249" eb="251">
      <t>ドウヨウ</t>
    </rPh>
    <rPh sb="252" eb="254">
      <t>タイサク</t>
    </rPh>
    <rPh sb="255" eb="257">
      <t>ヒツヨウ</t>
    </rPh>
    <rPh sb="262" eb="264">
      <t>シセツ</t>
    </rPh>
    <rPh sb="264" eb="267">
      <t>リヨウリツ</t>
    </rPh>
    <rPh sb="272" eb="274">
      <t>ルイジ</t>
    </rPh>
    <rPh sb="274" eb="276">
      <t>ダンタイ</t>
    </rPh>
    <rPh sb="277" eb="280">
      <t>ヘイキンチ</t>
    </rPh>
    <rPh sb="281" eb="282">
      <t>オオム</t>
    </rPh>
    <rPh sb="283" eb="285">
      <t>ウワマワ</t>
    </rPh>
    <rPh sb="290" eb="292">
      <t>イッソウ</t>
    </rPh>
    <rPh sb="293" eb="295">
      <t>コウジョウ</t>
    </rPh>
    <rPh sb="296" eb="298">
      <t>メザ</t>
    </rPh>
    <rPh sb="299" eb="301">
      <t>ケイカ</t>
    </rPh>
    <rPh sb="302" eb="304">
      <t>カンサツ</t>
    </rPh>
    <rPh sb="308" eb="311">
      <t>スイセンカ</t>
    </rPh>
    <rPh sb="311" eb="312">
      <t>リツ</t>
    </rPh>
    <rPh sb="318" eb="320">
      <t>ルイジ</t>
    </rPh>
    <rPh sb="320" eb="322">
      <t>ダンタイ</t>
    </rPh>
    <rPh sb="324" eb="325">
      <t>タカ</t>
    </rPh>
    <rPh sb="326" eb="328">
      <t>スイジュン</t>
    </rPh>
    <rPh sb="338" eb="339">
      <t>コ</t>
    </rPh>
    <rPh sb="341" eb="343">
      <t>ケッカ</t>
    </rPh>
    <rPh sb="351" eb="353">
      <t>ヒヨウ</t>
    </rPh>
    <rPh sb="354" eb="356">
      <t>サクゲン</t>
    </rPh>
    <rPh sb="357" eb="359">
      <t>ケントウ</t>
    </rPh>
    <rPh sb="360" eb="361">
      <t>サラ</t>
    </rPh>
    <rPh sb="363" eb="365">
      <t>コウジョウ</t>
    </rPh>
    <rPh sb="366" eb="367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</si>
</sst>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20032"/>
        <c:axId val="26255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20032"/>
        <c:axId val="26255360"/>
      </c:lineChart>
      <c:dateAx>
        <c:axId val="26220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255360"/>
        <c:crosses val="autoZero"/>
        <c:auto val="1"/>
        <c:lblOffset val="100"/>
        <c:baseTimeUnit val="years"/>
      </c:dateAx>
      <c:valAx>
        <c:axId val="26255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220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60.47</c:v>
                </c:pt>
                <c:pt idx="1">
                  <c:v>60.43</c:v>
                </c:pt>
                <c:pt idx="2">
                  <c:v>65.98</c:v>
                </c:pt>
                <c:pt idx="3">
                  <c:v>73.099999999999994</c:v>
                </c:pt>
                <c:pt idx="4">
                  <c:v>68.900000000000006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36800"/>
        <c:axId val="22671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57.53</c:v>
                </c:pt>
                <c:pt idx="1">
                  <c:v>60.03</c:v>
                </c:pt>
                <c:pt idx="2">
                  <c:v>61.93</c:v>
                </c:pt>
                <c:pt idx="3">
                  <c:v>58.06</c:v>
                </c:pt>
                <c:pt idx="4">
                  <c:v>59.08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6800"/>
        <c:axId val="22671744"/>
      </c:lineChart>
      <c:dateAx>
        <c:axId val="22636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671744"/>
        <c:crosses val="autoZero"/>
        <c:auto val="1"/>
        <c:lblOffset val="100"/>
        <c:baseTimeUnit val="years"/>
      </c:dateAx>
      <c:valAx>
        <c:axId val="22671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636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77.849999999999994</c:v>
                </c:pt>
                <c:pt idx="1">
                  <c:v>87.73</c:v>
                </c:pt>
                <c:pt idx="2">
                  <c:v>91.44</c:v>
                </c:pt>
                <c:pt idx="3">
                  <c:v>92.49</c:v>
                </c:pt>
                <c:pt idx="4">
                  <c:v>93.4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31616"/>
        <c:axId val="26033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76.78</c:v>
                </c:pt>
                <c:pt idx="1">
                  <c:v>76.8</c:v>
                </c:pt>
                <c:pt idx="2">
                  <c:v>77.25</c:v>
                </c:pt>
                <c:pt idx="3">
                  <c:v>75.790000000000006</c:v>
                </c:pt>
                <c:pt idx="4">
                  <c:v>77.12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31616"/>
        <c:axId val="26033536"/>
      </c:lineChart>
      <c:dateAx>
        <c:axId val="26031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033536"/>
        <c:crosses val="autoZero"/>
        <c:auto val="1"/>
        <c:lblOffset val="100"/>
        <c:baseTimeUnit val="years"/>
      </c:dateAx>
      <c:valAx>
        <c:axId val="26033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031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97.16</c:v>
                </c:pt>
                <c:pt idx="1">
                  <c:v>104.08</c:v>
                </c:pt>
                <c:pt idx="2">
                  <c:v>102.86</c:v>
                </c:pt>
                <c:pt idx="3">
                  <c:v>103.15</c:v>
                </c:pt>
                <c:pt idx="4">
                  <c:v>98.86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35488"/>
        <c:axId val="26424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5488"/>
        <c:axId val="26424064"/>
      </c:lineChart>
      <c:dateAx>
        <c:axId val="26335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424064"/>
        <c:crosses val="autoZero"/>
        <c:auto val="1"/>
        <c:lblOffset val="100"/>
        <c:baseTimeUnit val="years"/>
      </c:dateAx>
      <c:valAx>
        <c:axId val="26424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335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89504"/>
        <c:axId val="42391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9504"/>
        <c:axId val="42391424"/>
      </c:lineChart>
      <c:dateAx>
        <c:axId val="42389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391424"/>
        <c:crosses val="autoZero"/>
        <c:auto val="1"/>
        <c:lblOffset val="100"/>
        <c:baseTimeUnit val="years"/>
      </c:dateAx>
      <c:valAx>
        <c:axId val="42391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389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02720"/>
        <c:axId val="4270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02720"/>
        <c:axId val="42705664"/>
      </c:lineChart>
      <c:dateAx>
        <c:axId val="42702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705664"/>
        <c:crosses val="autoZero"/>
        <c:auto val="1"/>
        <c:lblOffset val="100"/>
        <c:baseTimeUnit val="years"/>
      </c:dateAx>
      <c:valAx>
        <c:axId val="4270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702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354752"/>
        <c:axId val="8335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752"/>
        <c:axId val="83357056"/>
      </c:lineChart>
      <c:dateAx>
        <c:axId val="83354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357056"/>
        <c:crosses val="autoZero"/>
        <c:auto val="1"/>
        <c:lblOffset val="100"/>
        <c:baseTimeUnit val="years"/>
      </c:dateAx>
      <c:valAx>
        <c:axId val="8335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354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78272"/>
        <c:axId val="90608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8272"/>
        <c:axId val="90608384"/>
      </c:lineChart>
      <c:dateAx>
        <c:axId val="87878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608384"/>
        <c:crosses val="autoZero"/>
        <c:auto val="1"/>
        <c:lblOffset val="100"/>
        <c:baseTimeUnit val="years"/>
      </c:dateAx>
      <c:valAx>
        <c:axId val="90608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878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3307.1</c:v>
                </c:pt>
                <c:pt idx="1">
                  <c:v>2677.18</c:v>
                </c:pt>
                <c:pt idx="2">
                  <c:v>2116.73</c:v>
                </c:pt>
                <c:pt idx="3">
                  <c:v>1864.1</c:v>
                </c:pt>
                <c:pt idx="4">
                  <c:v>1949.7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80480"/>
        <c:axId val="92182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442.18</c:v>
                </c:pt>
                <c:pt idx="1">
                  <c:v>421.01</c:v>
                </c:pt>
                <c:pt idx="2">
                  <c:v>430.64</c:v>
                </c:pt>
                <c:pt idx="3">
                  <c:v>446.63</c:v>
                </c:pt>
                <c:pt idx="4">
                  <c:v>416.91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0480"/>
        <c:axId val="92182784"/>
      </c:lineChart>
      <c:dateAx>
        <c:axId val="92180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182784"/>
        <c:crosses val="autoZero"/>
        <c:auto val="1"/>
        <c:lblOffset val="100"/>
        <c:baseTimeUnit val="years"/>
      </c:dateAx>
      <c:valAx>
        <c:axId val="92182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180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47.9</c:v>
                </c:pt>
                <c:pt idx="1">
                  <c:v>49.74</c:v>
                </c:pt>
                <c:pt idx="2">
                  <c:v>53.98</c:v>
                </c:pt>
                <c:pt idx="3">
                  <c:v>56.28</c:v>
                </c:pt>
                <c:pt idx="4">
                  <c:v>53.32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60256"/>
        <c:axId val="10016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61.59</c:v>
                </c:pt>
                <c:pt idx="1">
                  <c:v>58.98</c:v>
                </c:pt>
                <c:pt idx="2">
                  <c:v>58.78</c:v>
                </c:pt>
                <c:pt idx="3">
                  <c:v>58.53</c:v>
                </c:pt>
                <c:pt idx="4">
                  <c:v>57.93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0256"/>
        <c:axId val="100162560"/>
      </c:lineChart>
      <c:dateAx>
        <c:axId val="100160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162560"/>
        <c:crosses val="autoZero"/>
        <c:auto val="1"/>
        <c:lblOffset val="100"/>
        <c:baseTimeUnit val="years"/>
      </c:dateAx>
      <c:valAx>
        <c:axId val="10016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160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153.26</c:v>
                </c:pt>
                <c:pt idx="1">
                  <c:v>162.54</c:v>
                </c:pt>
                <c:pt idx="2">
                  <c:v>164.05</c:v>
                </c:pt>
                <c:pt idx="3">
                  <c:v>154.84</c:v>
                </c:pt>
                <c:pt idx="4">
                  <c:v>160.27000000000001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21184"/>
        <c:axId val="22623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242.92</c:v>
                </c:pt>
                <c:pt idx="1">
                  <c:v>253.84</c:v>
                </c:pt>
                <c:pt idx="2">
                  <c:v>257.02999999999997</c:v>
                </c:pt>
                <c:pt idx="3">
                  <c:v>266.57</c:v>
                </c:pt>
                <c:pt idx="4">
                  <c:v>276.93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1184"/>
        <c:axId val="22623360"/>
      </c:lineChart>
      <c:dateAx>
        <c:axId val="22621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623360"/>
        <c:crosses val="autoZero"/>
        <c:auto val="1"/>
        <c:lblOffset val="100"/>
        <c:baseTimeUnit val="years"/>
      </c:dateAx>
      <c:valAx>
        <c:axId val="22623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621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【375.36】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>
      <selection activeCell="B8" sqref="B8:H8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群馬県　高山村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特定地域生活排水処理</v>
      </c>
      <c r="Q8" s="46"/>
      <c r="R8" s="46"/>
      <c r="S8" s="46"/>
      <c r="T8" s="46"/>
      <c r="U8" s="46"/>
      <c r="V8" s="46"/>
      <c r="W8" s="46" t="str">
        <f>データ!L6</f>
        <v>K3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3870</v>
      </c>
      <c r="AM8" s="47"/>
      <c r="AN8" s="47"/>
      <c r="AO8" s="47"/>
      <c r="AP8" s="47"/>
      <c r="AQ8" s="47"/>
      <c r="AR8" s="47"/>
      <c r="AS8" s="47"/>
      <c r="AT8" s="43">
        <f>データ!S6</f>
        <v>64.180000000000007</v>
      </c>
      <c r="AU8" s="43"/>
      <c r="AV8" s="43"/>
      <c r="AW8" s="43"/>
      <c r="AX8" s="43"/>
      <c r="AY8" s="43"/>
      <c r="AZ8" s="43"/>
      <c r="BA8" s="43"/>
      <c r="BB8" s="43">
        <f>データ!T6</f>
        <v>60.3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22.9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2000</v>
      </c>
      <c r="AE10" s="47"/>
      <c r="AF10" s="47"/>
      <c r="AG10" s="47"/>
      <c r="AH10" s="47"/>
      <c r="AI10" s="47"/>
      <c r="AJ10" s="47"/>
      <c r="AK10" s="2"/>
      <c r="AL10" s="47">
        <f>データ!U6</f>
        <v>879</v>
      </c>
      <c r="AM10" s="47"/>
      <c r="AN10" s="47"/>
      <c r="AO10" s="47"/>
      <c r="AP10" s="47"/>
      <c r="AQ10" s="47"/>
      <c r="AR10" s="47"/>
      <c r="AS10" s="47"/>
      <c r="AT10" s="43">
        <f>データ!V6</f>
        <v>0.2</v>
      </c>
      <c r="AU10" s="43"/>
      <c r="AV10" s="43"/>
      <c r="AW10" s="43"/>
      <c r="AX10" s="43"/>
      <c r="AY10" s="43"/>
      <c r="AZ10" s="43"/>
      <c r="BA10" s="43"/>
      <c r="BB10" s="43">
        <f>データ!W6</f>
        <v>4395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107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CK1" workbookViewId="0">
      <selection activeCell="CO13" sqref="CO13"/>
    </sheetView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35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53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54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55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56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57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58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59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60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61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62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63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64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65</v>
      </c>
      <c r="B5" s="29"/>
      <c r="C5" s="29"/>
      <c r="D5" s="29"/>
      <c r="E5" s="29"/>
      <c r="F5" s="29"/>
      <c r="G5" s="29"/>
      <c r="H5" s="30" t="s">
        <v>66</v>
      </c>
      <c r="I5" s="30" t="s">
        <v>67</v>
      </c>
      <c r="J5" s="30" t="s">
        <v>68</v>
      </c>
      <c r="K5" s="30" t="s">
        <v>69</v>
      </c>
      <c r="L5" s="30" t="s">
        <v>70</v>
      </c>
      <c r="M5" s="30" t="s">
        <v>71</v>
      </c>
      <c r="N5" s="30" t="s">
        <v>72</v>
      </c>
      <c r="O5" s="30" t="s">
        <v>73</v>
      </c>
      <c r="P5" s="30" t="s">
        <v>74</v>
      </c>
      <c r="Q5" s="30" t="s">
        <v>75</v>
      </c>
      <c r="R5" s="30" t="s">
        <v>76</v>
      </c>
      <c r="S5" s="30" t="s">
        <v>77</v>
      </c>
      <c r="T5" s="30" t="s">
        <v>78</v>
      </c>
      <c r="U5" s="30" t="s">
        <v>79</v>
      </c>
      <c r="V5" s="30" t="s">
        <v>80</v>
      </c>
      <c r="W5" s="30" t="s">
        <v>81</v>
      </c>
      <c r="X5" s="30" t="s">
        <v>82</v>
      </c>
      <c r="Y5" s="30" t="s">
        <v>83</v>
      </c>
      <c r="Z5" s="30" t="s">
        <v>84</v>
      </c>
      <c r="AA5" s="30" t="s">
        <v>85</v>
      </c>
      <c r="AB5" s="30" t="s">
        <v>86</v>
      </c>
      <c r="AC5" s="30" t="s">
        <v>87</v>
      </c>
      <c r="AD5" s="30" t="s">
        <v>88</v>
      </c>
      <c r="AE5" s="30" t="s">
        <v>89</v>
      </c>
      <c r="AF5" s="30" t="s">
        <v>90</v>
      </c>
      <c r="AG5" s="30" t="s">
        <v>91</v>
      </c>
      <c r="AH5" s="30" t="s">
        <v>92</v>
      </c>
      <c r="AI5" s="30" t="s">
        <v>82</v>
      </c>
      <c r="AJ5" s="30" t="s">
        <v>83</v>
      </c>
      <c r="AK5" s="30" t="s">
        <v>84</v>
      </c>
      <c r="AL5" s="30" t="s">
        <v>85</v>
      </c>
      <c r="AM5" s="30" t="s">
        <v>86</v>
      </c>
      <c r="AN5" s="30" t="s">
        <v>87</v>
      </c>
      <c r="AO5" s="30" t="s">
        <v>88</v>
      </c>
      <c r="AP5" s="30" t="s">
        <v>89</v>
      </c>
      <c r="AQ5" s="30" t="s">
        <v>90</v>
      </c>
      <c r="AR5" s="30" t="s">
        <v>91</v>
      </c>
      <c r="AS5" s="30" t="s">
        <v>93</v>
      </c>
      <c r="AT5" s="30" t="s">
        <v>82</v>
      </c>
      <c r="AU5" s="30" t="s">
        <v>83</v>
      </c>
      <c r="AV5" s="30" t="s">
        <v>84</v>
      </c>
      <c r="AW5" s="30" t="s">
        <v>85</v>
      </c>
      <c r="AX5" s="30" t="s">
        <v>86</v>
      </c>
      <c r="AY5" s="30" t="s">
        <v>87</v>
      </c>
      <c r="AZ5" s="30" t="s">
        <v>88</v>
      </c>
      <c r="BA5" s="30" t="s">
        <v>89</v>
      </c>
      <c r="BB5" s="30" t="s">
        <v>90</v>
      </c>
      <c r="BC5" s="30" t="s">
        <v>91</v>
      </c>
      <c r="BD5" s="30" t="s">
        <v>93</v>
      </c>
      <c r="BE5" s="30" t="s">
        <v>82</v>
      </c>
      <c r="BF5" s="30" t="s">
        <v>83</v>
      </c>
      <c r="BG5" s="30" t="s">
        <v>84</v>
      </c>
      <c r="BH5" s="30" t="s">
        <v>85</v>
      </c>
      <c r="BI5" s="30" t="s">
        <v>86</v>
      </c>
      <c r="BJ5" s="30" t="s">
        <v>87</v>
      </c>
      <c r="BK5" s="30" t="s">
        <v>88</v>
      </c>
      <c r="BL5" s="30" t="s">
        <v>89</v>
      </c>
      <c r="BM5" s="30" t="s">
        <v>90</v>
      </c>
      <c r="BN5" s="30" t="s">
        <v>91</v>
      </c>
      <c r="BO5" s="30" t="s">
        <v>93</v>
      </c>
      <c r="BP5" s="30" t="s">
        <v>82</v>
      </c>
      <c r="BQ5" s="30" t="s">
        <v>83</v>
      </c>
      <c r="BR5" s="30" t="s">
        <v>84</v>
      </c>
      <c r="BS5" s="30" t="s">
        <v>85</v>
      </c>
      <c r="BT5" s="30" t="s">
        <v>86</v>
      </c>
      <c r="BU5" s="30" t="s">
        <v>87</v>
      </c>
      <c r="BV5" s="30" t="s">
        <v>88</v>
      </c>
      <c r="BW5" s="30" t="s">
        <v>89</v>
      </c>
      <c r="BX5" s="30" t="s">
        <v>90</v>
      </c>
      <c r="BY5" s="30" t="s">
        <v>91</v>
      </c>
      <c r="BZ5" s="30" t="s">
        <v>93</v>
      </c>
      <c r="CA5" s="30" t="s">
        <v>82</v>
      </c>
      <c r="CB5" s="30" t="s">
        <v>83</v>
      </c>
      <c r="CC5" s="30" t="s">
        <v>84</v>
      </c>
      <c r="CD5" s="30" t="s">
        <v>85</v>
      </c>
      <c r="CE5" s="30" t="s">
        <v>86</v>
      </c>
      <c r="CF5" s="30" t="s">
        <v>87</v>
      </c>
      <c r="CG5" s="30" t="s">
        <v>88</v>
      </c>
      <c r="CH5" s="30" t="s">
        <v>89</v>
      </c>
      <c r="CI5" s="30" t="s">
        <v>90</v>
      </c>
      <c r="CJ5" s="30" t="s">
        <v>91</v>
      </c>
      <c r="CK5" s="30" t="s">
        <v>93</v>
      </c>
      <c r="CL5" s="30" t="s">
        <v>82</v>
      </c>
      <c r="CM5" s="30" t="s">
        <v>83</v>
      </c>
      <c r="CN5" s="30" t="s">
        <v>84</v>
      </c>
      <c r="CO5" s="30" t="s">
        <v>85</v>
      </c>
      <c r="CP5" s="30" t="s">
        <v>86</v>
      </c>
      <c r="CQ5" s="30" t="s">
        <v>87</v>
      </c>
      <c r="CR5" s="30" t="s">
        <v>88</v>
      </c>
      <c r="CS5" s="30" t="s">
        <v>89</v>
      </c>
      <c r="CT5" s="30" t="s">
        <v>90</v>
      </c>
      <c r="CU5" s="30" t="s">
        <v>91</v>
      </c>
      <c r="CV5" s="30" t="s">
        <v>93</v>
      </c>
      <c r="CW5" s="30" t="s">
        <v>82</v>
      </c>
      <c r="CX5" s="30" t="s">
        <v>83</v>
      </c>
      <c r="CY5" s="30" t="s">
        <v>84</v>
      </c>
      <c r="CZ5" s="30" t="s">
        <v>85</v>
      </c>
      <c r="DA5" s="30" t="s">
        <v>86</v>
      </c>
      <c r="DB5" s="30" t="s">
        <v>87</v>
      </c>
      <c r="DC5" s="30" t="s">
        <v>88</v>
      </c>
      <c r="DD5" s="30" t="s">
        <v>89</v>
      </c>
      <c r="DE5" s="30" t="s">
        <v>90</v>
      </c>
      <c r="DF5" s="30" t="s">
        <v>91</v>
      </c>
      <c r="DG5" s="30" t="s">
        <v>93</v>
      </c>
      <c r="DH5" s="30" t="s">
        <v>82</v>
      </c>
      <c r="DI5" s="30" t="s">
        <v>83</v>
      </c>
      <c r="DJ5" s="30" t="s">
        <v>84</v>
      </c>
      <c r="DK5" s="30" t="s">
        <v>85</v>
      </c>
      <c r="DL5" s="30" t="s">
        <v>86</v>
      </c>
      <c r="DM5" s="30" t="s">
        <v>87</v>
      </c>
      <c r="DN5" s="30" t="s">
        <v>88</v>
      </c>
      <c r="DO5" s="30" t="s">
        <v>89</v>
      </c>
      <c r="DP5" s="30" t="s">
        <v>90</v>
      </c>
      <c r="DQ5" s="30" t="s">
        <v>91</v>
      </c>
      <c r="DR5" s="30" t="s">
        <v>93</v>
      </c>
      <c r="DS5" s="30" t="s">
        <v>82</v>
      </c>
      <c r="DT5" s="30" t="s">
        <v>83</v>
      </c>
      <c r="DU5" s="30" t="s">
        <v>84</v>
      </c>
      <c r="DV5" s="30" t="s">
        <v>85</v>
      </c>
      <c r="DW5" s="30" t="s">
        <v>86</v>
      </c>
      <c r="DX5" s="30" t="s">
        <v>87</v>
      </c>
      <c r="DY5" s="30" t="s">
        <v>88</v>
      </c>
      <c r="DZ5" s="30" t="s">
        <v>89</v>
      </c>
      <c r="EA5" s="30" t="s">
        <v>90</v>
      </c>
      <c r="EB5" s="30" t="s">
        <v>91</v>
      </c>
      <c r="EC5" s="30" t="s">
        <v>93</v>
      </c>
      <c r="ED5" s="30" t="s">
        <v>82</v>
      </c>
      <c r="EE5" s="30" t="s">
        <v>83</v>
      </c>
      <c r="EF5" s="30" t="s">
        <v>84</v>
      </c>
      <c r="EG5" s="30" t="s">
        <v>85</v>
      </c>
      <c r="EH5" s="30" t="s">
        <v>86</v>
      </c>
      <c r="EI5" s="30" t="s">
        <v>87</v>
      </c>
      <c r="EJ5" s="30" t="s">
        <v>88</v>
      </c>
      <c r="EK5" s="30" t="s">
        <v>89</v>
      </c>
      <c r="EL5" s="30" t="s">
        <v>90</v>
      </c>
      <c r="EM5" s="30" t="s">
        <v>91</v>
      </c>
      <c r="EN5" s="30" t="s">
        <v>93</v>
      </c>
    </row>
    <row r="6" spans="1:144" s="34" customFormat="1">
      <c r="A6" s="26" t="s">
        <v>94</v>
      </c>
      <c r="B6" s="31">
        <f>B7</f>
        <v>2014</v>
      </c>
      <c r="C6" s="31">
        <f t="shared" ref="C6:W6" si="3">C7</f>
        <v>104281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群馬県　高山村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22.9</v>
      </c>
      <c r="P6" s="32">
        <f t="shared" si="3"/>
        <v>100</v>
      </c>
      <c r="Q6" s="32">
        <f t="shared" si="3"/>
        <v>2000</v>
      </c>
      <c r="R6" s="32">
        <f t="shared" si="3"/>
        <v>3870</v>
      </c>
      <c r="S6" s="32">
        <f t="shared" si="3"/>
        <v>64.180000000000007</v>
      </c>
      <c r="T6" s="32">
        <f t="shared" si="3"/>
        <v>60.3</v>
      </c>
      <c r="U6" s="32">
        <f t="shared" si="3"/>
        <v>879</v>
      </c>
      <c r="V6" s="32">
        <f t="shared" si="3"/>
        <v>0.2</v>
      </c>
      <c r="W6" s="32">
        <f t="shared" si="3"/>
        <v>4395</v>
      </c>
      <c r="X6" s="33">
        <f>IF(X7="",NA(),X7)</f>
        <v>97.16</v>
      </c>
      <c r="Y6" s="33">
        <f t="shared" ref="Y6:AG6" si="4">IF(Y7="",NA(),Y7)</f>
        <v>104.08</v>
      </c>
      <c r="Z6" s="33">
        <f t="shared" si="4"/>
        <v>102.86</v>
      </c>
      <c r="AA6" s="33">
        <f t="shared" si="4"/>
        <v>103.15</v>
      </c>
      <c r="AB6" s="33">
        <f t="shared" si="4"/>
        <v>98.86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3307.1</v>
      </c>
      <c r="BF6" s="33">
        <f t="shared" ref="BF6:BN6" si="7">IF(BF7="",NA(),BF7)</f>
        <v>2677.18</v>
      </c>
      <c r="BG6" s="33">
        <f t="shared" si="7"/>
        <v>2116.73</v>
      </c>
      <c r="BH6" s="33">
        <f t="shared" si="7"/>
        <v>1864.1</v>
      </c>
      <c r="BI6" s="33">
        <f t="shared" si="7"/>
        <v>1949.7</v>
      </c>
      <c r="BJ6" s="33">
        <f t="shared" si="7"/>
        <v>442.18</v>
      </c>
      <c r="BK6" s="33">
        <f t="shared" si="7"/>
        <v>421.01</v>
      </c>
      <c r="BL6" s="33">
        <f t="shared" si="7"/>
        <v>430.64</v>
      </c>
      <c r="BM6" s="33">
        <f t="shared" si="7"/>
        <v>446.63</v>
      </c>
      <c r="BN6" s="33">
        <f t="shared" si="7"/>
        <v>416.91</v>
      </c>
      <c r="BO6" s="32" t="str">
        <f>IF(BO7="","",IF(BO7="-","【-】","【"&amp;SUBSTITUTE(TEXT(BO7,"#,##0.00"),"-","△")&amp;"】"))</f>
        <v>【375.36】</v>
      </c>
      <c r="BP6" s="33">
        <f>IF(BP7="",NA(),BP7)</f>
        <v>47.9</v>
      </c>
      <c r="BQ6" s="33">
        <f t="shared" ref="BQ6:BY6" si="8">IF(BQ7="",NA(),BQ7)</f>
        <v>49.74</v>
      </c>
      <c r="BR6" s="33">
        <f t="shared" si="8"/>
        <v>53.98</v>
      </c>
      <c r="BS6" s="33">
        <f t="shared" si="8"/>
        <v>56.28</v>
      </c>
      <c r="BT6" s="33">
        <f t="shared" si="8"/>
        <v>53.32</v>
      </c>
      <c r="BU6" s="33">
        <f t="shared" si="8"/>
        <v>61.59</v>
      </c>
      <c r="BV6" s="33">
        <f t="shared" si="8"/>
        <v>58.98</v>
      </c>
      <c r="BW6" s="33">
        <f t="shared" si="8"/>
        <v>58.78</v>
      </c>
      <c r="BX6" s="33">
        <f t="shared" si="8"/>
        <v>58.53</v>
      </c>
      <c r="BY6" s="33">
        <f t="shared" si="8"/>
        <v>57.93</v>
      </c>
      <c r="BZ6" s="32" t="str">
        <f>IF(BZ7="","",IF(BZ7="-","【-】","【"&amp;SUBSTITUTE(TEXT(BZ7,"#,##0.00"),"-","△")&amp;"】"))</f>
        <v>【60.44】</v>
      </c>
      <c r="CA6" s="33">
        <f>IF(CA7="",NA(),CA7)</f>
        <v>153.26</v>
      </c>
      <c r="CB6" s="33">
        <f t="shared" ref="CB6:CJ6" si="9">IF(CB7="",NA(),CB7)</f>
        <v>162.54</v>
      </c>
      <c r="CC6" s="33">
        <f t="shared" si="9"/>
        <v>164.05</v>
      </c>
      <c r="CD6" s="33">
        <f t="shared" si="9"/>
        <v>154.84</v>
      </c>
      <c r="CE6" s="33">
        <f t="shared" si="9"/>
        <v>160.27000000000001</v>
      </c>
      <c r="CF6" s="33">
        <f t="shared" si="9"/>
        <v>242.92</v>
      </c>
      <c r="CG6" s="33">
        <f t="shared" si="9"/>
        <v>253.84</v>
      </c>
      <c r="CH6" s="33">
        <f t="shared" si="9"/>
        <v>257.02999999999997</v>
      </c>
      <c r="CI6" s="33">
        <f t="shared" si="9"/>
        <v>266.57</v>
      </c>
      <c r="CJ6" s="33">
        <f t="shared" si="9"/>
        <v>276.93</v>
      </c>
      <c r="CK6" s="32" t="str">
        <f>IF(CK7="","",IF(CK7="-","【-】","【"&amp;SUBSTITUTE(TEXT(CK7,"#,##0.00"),"-","△")&amp;"】"))</f>
        <v>【267.61】</v>
      </c>
      <c r="CL6" s="33">
        <f>IF(CL7="",NA(),CL7)</f>
        <v>60.47</v>
      </c>
      <c r="CM6" s="33">
        <f t="shared" ref="CM6:CU6" si="10">IF(CM7="",NA(),CM7)</f>
        <v>60.43</v>
      </c>
      <c r="CN6" s="33">
        <f t="shared" si="10"/>
        <v>65.98</v>
      </c>
      <c r="CO6" s="33">
        <f t="shared" si="10"/>
        <v>73.099999999999994</v>
      </c>
      <c r="CP6" s="33">
        <f t="shared" si="10"/>
        <v>68.900000000000006</v>
      </c>
      <c r="CQ6" s="33">
        <f t="shared" si="10"/>
        <v>57.53</v>
      </c>
      <c r="CR6" s="33">
        <f t="shared" si="10"/>
        <v>60.03</v>
      </c>
      <c r="CS6" s="33">
        <f t="shared" si="10"/>
        <v>61.93</v>
      </c>
      <c r="CT6" s="33">
        <f t="shared" si="10"/>
        <v>58.06</v>
      </c>
      <c r="CU6" s="33">
        <f t="shared" si="10"/>
        <v>59.08</v>
      </c>
      <c r="CV6" s="32" t="str">
        <f>IF(CV7="","",IF(CV7="-","【-】","【"&amp;SUBSTITUTE(TEXT(CV7,"#,##0.00"),"-","△")&amp;"】"))</f>
        <v>【57.75】</v>
      </c>
      <c r="CW6" s="33">
        <f>IF(CW7="",NA(),CW7)</f>
        <v>77.849999999999994</v>
      </c>
      <c r="CX6" s="33">
        <f t="shared" ref="CX6:DF6" si="11">IF(CX7="",NA(),CX7)</f>
        <v>87.73</v>
      </c>
      <c r="CY6" s="33">
        <f t="shared" si="11"/>
        <v>91.44</v>
      </c>
      <c r="CZ6" s="33">
        <f t="shared" si="11"/>
        <v>92.49</v>
      </c>
      <c r="DA6" s="33">
        <f t="shared" si="11"/>
        <v>93.4</v>
      </c>
      <c r="DB6" s="33">
        <f t="shared" si="11"/>
        <v>76.78</v>
      </c>
      <c r="DC6" s="33">
        <f t="shared" si="11"/>
        <v>76.8</v>
      </c>
      <c r="DD6" s="33">
        <f t="shared" si="11"/>
        <v>77.25</v>
      </c>
      <c r="DE6" s="33">
        <f t="shared" si="11"/>
        <v>75.790000000000006</v>
      </c>
      <c r="DF6" s="33">
        <f t="shared" si="11"/>
        <v>77.12</v>
      </c>
      <c r="DG6" s="32" t="str">
        <f>IF(DG7="","",IF(DG7="-","【-】","【"&amp;SUBSTITUTE(TEXT(DG7,"#,##0.00"),"-","△")&amp;"】"))</f>
        <v>【81.06】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2014</v>
      </c>
      <c r="C7" s="35">
        <v>104281</v>
      </c>
      <c r="D7" s="35">
        <v>47</v>
      </c>
      <c r="E7" s="35">
        <v>18</v>
      </c>
      <c r="F7" s="35">
        <v>0</v>
      </c>
      <c r="G7" s="35">
        <v>0</v>
      </c>
      <c r="H7" s="35" t="s">
        <v>95</v>
      </c>
      <c r="I7" s="35" t="s">
        <v>96</v>
      </c>
      <c r="J7" s="35" t="s">
        <v>97</v>
      </c>
      <c r="K7" s="35" t="s">
        <v>98</v>
      </c>
      <c r="L7" s="35" t="s">
        <v>99</v>
      </c>
      <c r="M7" s="36" t="s">
        <v>100</v>
      </c>
      <c r="N7" s="36" t="s">
        <v>101</v>
      </c>
      <c r="O7" s="36">
        <v>22.9</v>
      </c>
      <c r="P7" s="36">
        <v>100</v>
      </c>
      <c r="Q7" s="36">
        <v>2000</v>
      </c>
      <c r="R7" s="36">
        <v>3870</v>
      </c>
      <c r="S7" s="36">
        <v>64.180000000000007</v>
      </c>
      <c r="T7" s="36">
        <v>60.3</v>
      </c>
      <c r="U7" s="36">
        <v>879</v>
      </c>
      <c r="V7" s="36">
        <v>0.2</v>
      </c>
      <c r="W7" s="36">
        <v>4395</v>
      </c>
      <c r="X7" s="36">
        <v>97.16</v>
      </c>
      <c r="Y7" s="36">
        <v>104.08</v>
      </c>
      <c r="Z7" s="36">
        <v>102.86</v>
      </c>
      <c r="AA7" s="36">
        <v>103.15</v>
      </c>
      <c r="AB7" s="36">
        <v>98.86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3307.1</v>
      </c>
      <c r="BF7" s="36">
        <v>2677.18</v>
      </c>
      <c r="BG7" s="36">
        <v>2116.73</v>
      </c>
      <c r="BH7" s="36">
        <v>1864.1</v>
      </c>
      <c r="BI7" s="36">
        <v>1949.7</v>
      </c>
      <c r="BJ7" s="36">
        <v>442.18</v>
      </c>
      <c r="BK7" s="36">
        <v>421.01</v>
      </c>
      <c r="BL7" s="36">
        <v>430.64</v>
      </c>
      <c r="BM7" s="36">
        <v>446.63</v>
      </c>
      <c r="BN7" s="36">
        <v>416.91</v>
      </c>
      <c r="BO7" s="36">
        <v>375.36</v>
      </c>
      <c r="BP7" s="36">
        <v>47.9</v>
      </c>
      <c r="BQ7" s="36">
        <v>49.74</v>
      </c>
      <c r="BR7" s="36">
        <v>53.98</v>
      </c>
      <c r="BS7" s="36">
        <v>56.28</v>
      </c>
      <c r="BT7" s="36">
        <v>53.32</v>
      </c>
      <c r="BU7" s="36">
        <v>61.59</v>
      </c>
      <c r="BV7" s="36">
        <v>58.98</v>
      </c>
      <c r="BW7" s="36">
        <v>58.78</v>
      </c>
      <c r="BX7" s="36">
        <v>58.53</v>
      </c>
      <c r="BY7" s="36">
        <v>57.93</v>
      </c>
      <c r="BZ7" s="36">
        <v>60.44</v>
      </c>
      <c r="CA7" s="36">
        <v>153.26</v>
      </c>
      <c r="CB7" s="36">
        <v>162.54</v>
      </c>
      <c r="CC7" s="36">
        <v>164.05</v>
      </c>
      <c r="CD7" s="36">
        <v>154.84</v>
      </c>
      <c r="CE7" s="36">
        <v>160.27000000000001</v>
      </c>
      <c r="CF7" s="36">
        <v>242.92</v>
      </c>
      <c r="CG7" s="36">
        <v>253.84</v>
      </c>
      <c r="CH7" s="36">
        <v>257.02999999999997</v>
      </c>
      <c r="CI7" s="36">
        <v>266.57</v>
      </c>
      <c r="CJ7" s="36">
        <v>276.93</v>
      </c>
      <c r="CK7" s="36">
        <v>267.61</v>
      </c>
      <c r="CL7" s="36">
        <v>60.47</v>
      </c>
      <c r="CM7" s="36">
        <v>60.43</v>
      </c>
      <c r="CN7" s="36">
        <v>65.98</v>
      </c>
      <c r="CO7" s="36">
        <v>73.099999999999994</v>
      </c>
      <c r="CP7" s="36">
        <v>68.900000000000006</v>
      </c>
      <c r="CQ7" s="36">
        <v>57.53</v>
      </c>
      <c r="CR7" s="36">
        <v>60.03</v>
      </c>
      <c r="CS7" s="36">
        <v>61.93</v>
      </c>
      <c r="CT7" s="36">
        <v>58.06</v>
      </c>
      <c r="CU7" s="36">
        <v>59.08</v>
      </c>
      <c r="CV7" s="36">
        <v>57.75</v>
      </c>
      <c r="CW7" s="36">
        <v>77.849999999999994</v>
      </c>
      <c r="CX7" s="36">
        <v>87.73</v>
      </c>
      <c r="CY7" s="36">
        <v>91.44</v>
      </c>
      <c r="CZ7" s="36">
        <v>92.49</v>
      </c>
      <c r="DA7" s="36">
        <v>93.4</v>
      </c>
      <c r="DB7" s="36">
        <v>76.78</v>
      </c>
      <c r="DC7" s="36">
        <v>76.8</v>
      </c>
      <c r="DD7" s="36">
        <v>77.25</v>
      </c>
      <c r="DE7" s="36">
        <v>75.790000000000006</v>
      </c>
      <c r="DF7" s="36">
        <v>77.12</v>
      </c>
      <c r="DG7" s="36">
        <v>81.06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100</v>
      </c>
      <c r="EE7" s="36" t="s">
        <v>100</v>
      </c>
      <c r="EF7" s="36" t="s">
        <v>100</v>
      </c>
      <c r="EG7" s="36" t="s">
        <v>100</v>
      </c>
      <c r="EH7" s="36" t="s">
        <v>100</v>
      </c>
      <c r="EI7" s="36" t="s">
        <v>100</v>
      </c>
      <c r="EJ7" s="36" t="s">
        <v>100</v>
      </c>
      <c r="EK7" s="36" t="s">
        <v>100</v>
      </c>
      <c r="EL7" s="36" t="s">
        <v>100</v>
      </c>
      <c r="EM7" s="36" t="s">
        <v>100</v>
      </c>
      <c r="EN7" s="36" t="s">
        <v>100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2016-02-03T09:24:52Z</dcterms:created>
  <dcterms:modified xsi:type="dcterms:W3CDTF">2016-02-23T04:10:50Z</dcterms:modified>
  <cp:category/>
</cp:coreProperties>
</file>