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O6" i="5"/>
  <c r="P10" i="4" s="1"/>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W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<sst xmlns="http://schemas.openxmlformats.org/spreadsheetml/2006/main" count="232" uniqueCount="111">
  <si>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</si>
  <si>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</si>
  <si>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</si>
  <si>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</si>
  <si>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</si>
  <si>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</si>
  <si>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</si>
  <si>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</si>
  <si>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</si>
  <si>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</si>
  <si>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</si>
  <si>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</si>
  <si>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</si>
  <si>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</si>
  <si>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</si>
  <si>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</si>
  <si>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</si>
  <si>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</si>
  <si>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</si>
  <si>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</si>
  <si>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</si>
  <si>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</si>
  <si>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</si>
  <si>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</si>
  <si>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</si>
  <si>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</si>
  <si>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</si>
  <si>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</si>
  <si>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</si>
  <si>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</si>
  <si>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</si>
  <si>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</si>
  <si>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</si>
  <si>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</si>
  <si>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</si>
  <si>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</si>
  <si>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</si>
  <si>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</si>
  <si>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</si>
  <si>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</si>
  <si>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</si>
  <si>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</si>
  <si>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</si>
  <si>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</si>
  <si>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</si>
  <si>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</si>
  <si>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</si>
  <si>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</si>
  <si>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</si>
  <si>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</si>
  <si>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</si>
  <si>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</si>
  <si>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</si>
  <si>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</si>
  <si>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</si>
  <si>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</si>
  <si>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</si>
  <si>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</si>
  <si>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</si>
  <si>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</si>
  <si>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</si>
  <si>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</si>
  <si>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</si>
  <si>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</si>
  <si>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</si>
  <si>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</si>
  <si>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</si>
  <si>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</si>
  <si>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</si>
  <si>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</si>
  <si>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</si>
  <si>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</si>
  <si>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</si>
  <si>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</si>
  <si>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</si>
  <si>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</si>
  <si>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</si>
  <si>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</si>
  <si>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</si>
  <si>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</si>
  <si>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</si>
  <si>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</si>
  <si>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</si>
  <si>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</si>
  <si>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</si>
  <si>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</si>
  <si>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</si>
  <si>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</si>
  <si>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</si>
  <si>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</si>
  <si>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</si>
  <si>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</si>
  <si>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</si>
  <si>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</si>
  <si>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</si>
  <si>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</si>
  <si>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嬬恋村</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</si>
  <si>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</si>
  <si>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</si>
  <si>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</si>
  <si>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</si>
  <si>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</si>
  <si>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</si>
  <si>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</si>
  <si>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</si>
  <si>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</si>
  <si>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</si>
  <si>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</si>
  <si>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(1)各指標の分析
　①収益的収支比率について、現在100%を超えて推移しています。今後も効率的な運営を行います。
　④企業債残高対事業規模比率について、本事業は浄化槽の設置事業で現在も年間20基程度を整備しています。類似団体と比較した数値は低い水準で投資規模は適切と思われます。
　⑤経費回収率について、類似団体との比較は高い水準にあります。更新投資を見据え経費の削減が必要です。
　⑥汚水処理原価について、類似団体との比較では低い水準に有ります。個々の浄化槽の状況に応じた管理などを行い効率的な施設の運用を目指します。
　⑦施設利用率について、類似団体との比較では同等な水準にあります。建築基準法に則って施設規模決定を行います、このため低い水準に留まっていると考えられます。
　⑧水洗化率について、接続を前提に整備しています。
(2)現状、課題
　現在収益的収支比率は100％を超えていますが、経年劣化により今後多くの修繕費が必要となる事が予想されます。料金収入は浄化槽の増加分増えていますが、維持管理費も増加する事が想定され一層の経費削減が課題です。</t>
    <rPh sb="24" eb="26">
      <t>ゲンザイ</t>
    </rPh>
    <rPh sb="31" eb="32">
      <t>コ</t>
    </rPh>
    <rPh sb="34" eb="36">
      <t>スイイ</t>
    </rPh>
    <rPh sb="42" eb="44">
      <t>コンゴ</t>
    </rPh>
    <rPh sb="45" eb="48">
      <t>コウリツテキ</t>
    </rPh>
    <rPh sb="49" eb="51">
      <t>ウンエイ</t>
    </rPh>
    <rPh sb="52" eb="53">
      <t>オコナ</t>
    </rPh>
    <rPh sb="93" eb="95">
      <t>ネンカン</t>
    </rPh>
    <rPh sb="97" eb="98">
      <t>キ</t>
    </rPh>
    <rPh sb="98" eb="100">
      <t>テイド</t>
    </rPh>
    <rPh sb="101" eb="103">
      <t>セイビ</t>
    </rPh>
    <rPh sb="225" eb="227">
      <t>ココ</t>
    </rPh>
    <rPh sb="228" eb="231">
      <t>ジョウカソウ</t>
    </rPh>
    <rPh sb="232" eb="234">
      <t>ジョウキョウ</t>
    </rPh>
    <rPh sb="235" eb="236">
      <t>オウ</t>
    </rPh>
    <rPh sb="238" eb="240">
      <t>カンリ</t>
    </rPh>
    <rPh sb="243" eb="244">
      <t>オコナ</t>
    </rPh>
    <rPh sb="245" eb="248">
      <t>コウリツテキ</t>
    </rPh>
    <rPh sb="284" eb="286">
      <t>ドウトウ</t>
    </rPh>
    <rPh sb="295" eb="297">
      <t>ケンチク</t>
    </rPh>
    <rPh sb="297" eb="300">
      <t>キジュンホウ</t>
    </rPh>
    <rPh sb="301" eb="302">
      <t>ノット</t>
    </rPh>
    <rPh sb="304" eb="306">
      <t>シセツ</t>
    </rPh>
    <rPh sb="306" eb="308">
      <t>キボ</t>
    </rPh>
    <rPh sb="308" eb="310">
      <t>ケッテイ</t>
    </rPh>
    <rPh sb="311" eb="312">
      <t>オコナ</t>
    </rPh>
    <rPh sb="320" eb="321">
      <t>ヒク</t>
    </rPh>
    <rPh sb="322" eb="324">
      <t>スイジュン</t>
    </rPh>
    <rPh sb="325" eb="326">
      <t>トド</t>
    </rPh>
    <rPh sb="332" eb="333">
      <t>カンガ</t>
    </rPh>
    <rPh sb="351" eb="353">
      <t>セツゾク</t>
    </rPh>
    <rPh sb="354" eb="356">
      <t>ゼンテイ</t>
    </rPh>
    <rPh sb="357" eb="359">
      <t>セイビ</t>
    </rPh>
    <rPh sb="411" eb="413">
      <t>シュウゼン</t>
    </rPh>
    <rPh sb="459" eb="460">
      <t>コト</t>
    </rPh>
    <rPh sb="461" eb="463">
      <t>ソウテイ</t>
    </rPh>
    <rPh sb="473" eb="475">
      <t>カダイ</t>
    </rPh>
    <phoneticPr fontId="4"/>
  </si>
  <si>
    <t>　事業開始当初に設置した浄化槽は、設置から１０年を超え浄化槽の劣化が進んでいます。本体の亀裂や内部の仕切が破損する浄化槽が散見され、随時修繕を実施しています。
　近年修繕費が増加傾向にあるので、老朽化と共に修繕費の増加が懸念されます。</t>
    <rPh sb="1" eb="3">
      <t>ジギョウ</t>
    </rPh>
    <rPh sb="3" eb="5">
      <t>カイシ</t>
    </rPh>
    <rPh sb="5" eb="7">
      <t>トウショ</t>
    </rPh>
    <rPh sb="8" eb="10">
      <t>セッチ</t>
    </rPh>
    <rPh sb="12" eb="15">
      <t>ジョウカソウ</t>
    </rPh>
    <rPh sb="17" eb="19">
      <t>セッチ</t>
    </rPh>
    <rPh sb="23" eb="24">
      <t>ネン</t>
    </rPh>
    <rPh sb="25" eb="26">
      <t>コ</t>
    </rPh>
    <rPh sb="27" eb="30">
      <t>ジョウカソウ</t>
    </rPh>
    <rPh sb="31" eb="33">
      <t>レッカ</t>
    </rPh>
    <rPh sb="34" eb="35">
      <t>スス</t>
    </rPh>
    <rPh sb="41" eb="43">
      <t>ホンタイ</t>
    </rPh>
    <rPh sb="44" eb="46">
      <t>キレツ</t>
    </rPh>
    <rPh sb="47" eb="49">
      <t>ナイブ</t>
    </rPh>
    <rPh sb="50" eb="52">
      <t>シキ</t>
    </rPh>
    <rPh sb="53" eb="55">
      <t>ハソン</t>
    </rPh>
    <rPh sb="57" eb="60">
      <t>ジョウカソウ</t>
    </rPh>
    <rPh sb="61" eb="63">
      <t>サンケン</t>
    </rPh>
    <rPh sb="66" eb="68">
      <t>ズイジ</t>
    </rPh>
    <rPh sb="68" eb="70">
      <t>シュウゼン</t>
    </rPh>
    <rPh sb="71" eb="73">
      <t>ジッシ</t>
    </rPh>
    <rPh sb="81" eb="83">
      <t>キンネン</t>
    </rPh>
    <rPh sb="83" eb="86">
      <t>シュウゼンヒ</t>
    </rPh>
    <rPh sb="87" eb="89">
      <t>ゾウカ</t>
    </rPh>
    <rPh sb="89" eb="91">
      <t>ケイコウ</t>
    </rPh>
    <rPh sb="97" eb="100">
      <t>ロウキュウカ</t>
    </rPh>
    <rPh sb="101" eb="102">
      <t>トモ</t>
    </rPh>
    <rPh sb="103" eb="105">
      <t>シュウゼン</t>
    </rPh>
    <rPh sb="105" eb="106">
      <t>ヒ</t>
    </rPh>
    <rPh sb="107" eb="109">
      <t>ゾウカ</t>
    </rPh>
    <rPh sb="110" eb="112">
      <t>ケネン</t>
    </rPh>
    <phoneticPr fontId="4"/>
  </si>
  <si>
    <t>　設置した浄化槽の健全性を維持する事は、地域環境を保全し快適な生活環境の提供に貢献しています。
　しかし、老朽化に伴う修繕費の増加、また料金収入は汚水排除量に比例し徴収する料金体系の為ほぼ横ばいで推移すると思われます。
　維持管理に当たっては、修繕方法の検討などコスト削減の取り組みに努め経営の健全化に努力していきたい。</t>
    <rPh sb="1" eb="3">
      <t>セッチ</t>
    </rPh>
    <rPh sb="5" eb="8">
      <t>ジョウカソウ</t>
    </rPh>
    <rPh sb="9" eb="12">
      <t>ケンゼンセイ</t>
    </rPh>
    <rPh sb="13" eb="15">
      <t>イジ</t>
    </rPh>
    <rPh sb="17" eb="18">
      <t>コト</t>
    </rPh>
    <rPh sb="28" eb="30">
      <t>カイテキ</t>
    </rPh>
    <rPh sb="31" eb="33">
      <t>セイカツ</t>
    </rPh>
    <rPh sb="33" eb="35">
      <t>カンキョウ</t>
    </rPh>
    <rPh sb="36" eb="38">
      <t>テイキョウ</t>
    </rPh>
    <rPh sb="39" eb="41">
      <t>コウケン</t>
    </rPh>
    <rPh sb="53" eb="56">
      <t>ロウキュウカ</t>
    </rPh>
    <rPh sb="57" eb="58">
      <t>トモナ</t>
    </rPh>
    <rPh sb="59" eb="62">
      <t>シュウゼンヒ</t>
    </rPh>
    <rPh sb="63" eb="65">
      <t>ゾウカ</t>
    </rPh>
    <rPh sb="68" eb="70">
      <t>リョウキン</t>
    </rPh>
    <rPh sb="70" eb="72">
      <t>シュウニュウ</t>
    </rPh>
    <rPh sb="73" eb="75">
      <t>オスイ</t>
    </rPh>
    <rPh sb="75" eb="77">
      <t>ハイジョ</t>
    </rPh>
    <rPh sb="77" eb="78">
      <t>リョウ</t>
    </rPh>
    <rPh sb="79" eb="81">
      <t>ヒレイ</t>
    </rPh>
    <rPh sb="82" eb="84">
      <t>チョウシュウ</t>
    </rPh>
    <rPh sb="86" eb="88">
      <t>リョウキン</t>
    </rPh>
    <rPh sb="88" eb="90">
      <t>タイケイ</t>
    </rPh>
    <rPh sb="91" eb="92">
      <t>タメ</t>
    </rPh>
    <rPh sb="94" eb="95">
      <t>ヨコ</t>
    </rPh>
    <rPh sb="98" eb="100">
      <t>スイイ</t>
    </rPh>
    <rPh sb="103" eb="104">
      <t>オモ</t>
    </rPh>
    <rPh sb="111" eb="113">
      <t>イジ</t>
    </rPh>
    <rPh sb="113" eb="115">
      <t>カンリ</t>
    </rPh>
    <rPh sb="116" eb="117">
      <t>ア</t>
    </rPh>
    <rPh sb="122" eb="124">
      <t>シュウゼン</t>
    </rPh>
    <rPh sb="124" eb="126">
      <t>ホウホウ</t>
    </rPh>
    <rPh sb="127" eb="129">
      <t>ケントウ</t>
    </rPh>
    <rPh sb="134" eb="136">
      <t>サクゲン</t>
    </rPh>
    <rPh sb="137" eb="138">
      <t>ト</t>
    </rPh>
    <rPh sb="139" eb="140">
      <t>ク</t>
    </rPh>
    <rPh sb="142" eb="143">
      <t>ツト</t>
    </rPh>
    <rPh sb="144" eb="146">
      <t>ケイエイ</t>
    </rPh>
    <rPh sb="147" eb="150">
      <t>ケンゼンカ</t>
    </rPh>
    <rPh sb="151" eb="153">
      <t>ドリョク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</si>
</sst>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220416"/>
        <c:axId val="2623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6220416"/>
        <c:axId val="26235648"/>
      </c:lineChart>
      <c:dateAx>
        <c:axId val="26220416"/>
        <c:scaling>
          <c:orientation val="minMax"/>
        </c:scaling>
        <c:delete val="1"/>
        <c:axPos val="b"/>
        <c:numFmt formatCode="ge" sourceLinked="1"/>
        <c:majorTickMark val="none"/>
        <c:minorTickMark val="none"/>
        <c:tickLblPos val="none"/>
        <c:crossAx val="26235648"/>
        <c:crosses val="autoZero"/>
        <c:auto val="1"/>
        <c:lblOffset val="100"/>
        <c:baseTimeUnit val="years"/>
      </c:dateAx>
      <c:valAx>
        <c:axId val="2623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2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54.87</c:v>
                </c:pt>
                <c:pt idx="1">
                  <c:v>54.03</c:v>
                </c:pt>
                <c:pt idx="2">
                  <c:v>55.93</c:v>
                </c:pt>
                <c:pt idx="3">
                  <c:v>53.98</c:v>
                </c:pt>
                <c:pt idx="4">
                  <c:v>52.06</c:v>
                </c:pt>
              </c:numCache>
            </c:numRef>
          </c:val>
        </c:ser>
        <c:dLbls>
          <c:showLegendKey val="0"/>
          <c:showVal val="0"/>
          <c:showCatName val="0"/>
          <c:showSerName val="0"/>
          <c:showPercent val="0"/>
          <c:showBubbleSize val="0"/>
        </c:dLbls>
        <c:gapWidth val="150"/>
        <c:axId val="26032000"/>
        <c:axId val="2605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26032000"/>
        <c:axId val="26054656"/>
      </c:lineChart>
      <c:dateAx>
        <c:axId val="26032000"/>
        <c:scaling>
          <c:orientation val="minMax"/>
        </c:scaling>
        <c:delete val="1"/>
        <c:axPos val="b"/>
        <c:numFmt formatCode="ge" sourceLinked="1"/>
        <c:majorTickMark val="none"/>
        <c:minorTickMark val="none"/>
        <c:tickLblPos val="none"/>
        <c:crossAx val="26054656"/>
        <c:crosses val="autoZero"/>
        <c:auto val="1"/>
        <c:lblOffset val="100"/>
        <c:baseTimeUnit val="years"/>
      </c:dateAx>
      <c:valAx>
        <c:axId val="2605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3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6088960"/>
        <c:axId val="2609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26088960"/>
        <c:axId val="26090880"/>
      </c:lineChart>
      <c:dateAx>
        <c:axId val="26088960"/>
        <c:scaling>
          <c:orientation val="minMax"/>
        </c:scaling>
        <c:delete val="1"/>
        <c:axPos val="b"/>
        <c:numFmt formatCode="ge" sourceLinked="1"/>
        <c:majorTickMark val="none"/>
        <c:minorTickMark val="none"/>
        <c:tickLblPos val="none"/>
        <c:crossAx val="26090880"/>
        <c:crosses val="autoZero"/>
        <c:auto val="1"/>
        <c:lblOffset val="100"/>
        <c:baseTimeUnit val="years"/>
      </c:dateAx>
      <c:valAx>
        <c:axId val="2609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8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107.17</c:v>
                </c:pt>
                <c:pt idx="1">
                  <c:v>105.77</c:v>
                </c:pt>
                <c:pt idx="2">
                  <c:v>102.89</c:v>
                </c:pt>
                <c:pt idx="3">
                  <c:v>103.39</c:v>
                </c:pt>
                <c:pt idx="4">
                  <c:v>125.45</c:v>
                </c:pt>
              </c:numCache>
            </c:numRef>
          </c:val>
        </c:ser>
        <c:dLbls>
          <c:showLegendKey val="0"/>
          <c:showVal val="0"/>
          <c:showCatName val="0"/>
          <c:showSerName val="0"/>
          <c:showPercent val="0"/>
          <c:showBubbleSize val="0"/>
        </c:dLbls>
        <c:gapWidth val="150"/>
        <c:axId val="26296320"/>
        <c:axId val="26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296320"/>
        <c:axId val="26298240"/>
      </c:lineChart>
      <c:dateAx>
        <c:axId val="26296320"/>
        <c:scaling>
          <c:orientation val="minMax"/>
        </c:scaling>
        <c:delete val="1"/>
        <c:axPos val="b"/>
        <c:numFmt formatCode="ge" sourceLinked="1"/>
        <c:majorTickMark val="none"/>
        <c:minorTickMark val="none"/>
        <c:tickLblPos val="none"/>
        <c:crossAx val="26298240"/>
        <c:crosses val="autoZero"/>
        <c:auto val="1"/>
        <c:lblOffset val="100"/>
        <c:baseTimeUnit val="years"/>
      </c:dateAx>
      <c:valAx>
        <c:axId val="26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555904"/>
        <c:axId val="2655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555904"/>
        <c:axId val="26557824"/>
      </c:lineChart>
      <c:dateAx>
        <c:axId val="26555904"/>
        <c:scaling>
          <c:orientation val="minMax"/>
        </c:scaling>
        <c:delete val="1"/>
        <c:axPos val="b"/>
        <c:numFmt formatCode="ge" sourceLinked="1"/>
        <c:majorTickMark val="none"/>
        <c:minorTickMark val="none"/>
        <c:tickLblPos val="none"/>
        <c:crossAx val="26557824"/>
        <c:crosses val="autoZero"/>
        <c:auto val="1"/>
        <c:lblOffset val="100"/>
        <c:baseTimeUnit val="years"/>
      </c:dateAx>
      <c:valAx>
        <c:axId val="2655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55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630528"/>
        <c:axId val="4266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630528"/>
        <c:axId val="42665472"/>
      </c:lineChart>
      <c:dateAx>
        <c:axId val="42630528"/>
        <c:scaling>
          <c:orientation val="minMax"/>
        </c:scaling>
        <c:delete val="1"/>
        <c:axPos val="b"/>
        <c:numFmt formatCode="ge" sourceLinked="1"/>
        <c:majorTickMark val="none"/>
        <c:minorTickMark val="none"/>
        <c:tickLblPos val="none"/>
        <c:crossAx val="42665472"/>
        <c:crosses val="autoZero"/>
        <c:auto val="1"/>
        <c:lblOffset val="100"/>
        <c:baseTimeUnit val="years"/>
      </c:dateAx>
      <c:valAx>
        <c:axId val="4266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3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3225856"/>
        <c:axId val="4322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3225856"/>
        <c:axId val="43228160"/>
      </c:lineChart>
      <c:dateAx>
        <c:axId val="43225856"/>
        <c:scaling>
          <c:orientation val="minMax"/>
        </c:scaling>
        <c:delete val="1"/>
        <c:axPos val="b"/>
        <c:numFmt formatCode="ge" sourceLinked="1"/>
        <c:majorTickMark val="none"/>
        <c:minorTickMark val="none"/>
        <c:tickLblPos val="none"/>
        <c:crossAx val="43228160"/>
        <c:crosses val="autoZero"/>
        <c:auto val="1"/>
        <c:lblOffset val="100"/>
        <c:baseTimeUnit val="years"/>
      </c:dateAx>
      <c:valAx>
        <c:axId val="4322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2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773760"/>
        <c:axId val="86776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773760"/>
        <c:axId val="86776064"/>
      </c:lineChart>
      <c:dateAx>
        <c:axId val="86773760"/>
        <c:scaling>
          <c:orientation val="minMax"/>
        </c:scaling>
        <c:delete val="1"/>
        <c:axPos val="b"/>
        <c:numFmt formatCode="ge" sourceLinked="1"/>
        <c:majorTickMark val="none"/>
        <c:minorTickMark val="none"/>
        <c:tickLblPos val="none"/>
        <c:crossAx val="86776064"/>
        <c:crosses val="autoZero"/>
        <c:auto val="1"/>
        <c:lblOffset val="100"/>
        <c:baseTimeUnit val="years"/>
      </c:dateAx>
      <c:valAx>
        <c:axId val="8677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7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632.9</c:v>
                </c:pt>
                <c:pt idx="1">
                  <c:v>187.42</c:v>
                </c:pt>
                <c:pt idx="2">
                  <c:v>145.07</c:v>
                </c:pt>
                <c:pt idx="3" formatCode="#,##0.00;&quot;△&quot;#,##0.00">
                  <c:v>0</c:v>
                </c:pt>
                <c:pt idx="4" formatCode="#,##0.00;&quot;△&quot;#,##0.00">
                  <c:v>0</c:v>
                </c:pt>
              </c:numCache>
            </c:numRef>
          </c:val>
        </c:ser>
        <c:dLbls>
          <c:showLegendKey val="0"/>
          <c:showVal val="0"/>
          <c:showCatName val="0"/>
          <c:showSerName val="0"/>
          <c:showPercent val="0"/>
          <c:showBubbleSize val="0"/>
        </c:dLbls>
        <c:gapWidth val="150"/>
        <c:axId val="100160256"/>
        <c:axId val="10016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100160256"/>
        <c:axId val="100162560"/>
      </c:lineChart>
      <c:dateAx>
        <c:axId val="100160256"/>
        <c:scaling>
          <c:orientation val="minMax"/>
        </c:scaling>
        <c:delete val="1"/>
        <c:axPos val="b"/>
        <c:numFmt formatCode="ge" sourceLinked="1"/>
        <c:majorTickMark val="none"/>
        <c:minorTickMark val="none"/>
        <c:tickLblPos val="none"/>
        <c:crossAx val="100162560"/>
        <c:crosses val="autoZero"/>
        <c:auto val="1"/>
        <c:lblOffset val="100"/>
        <c:baseTimeUnit val="years"/>
      </c:dateAx>
      <c:valAx>
        <c:axId val="10016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6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100</c:v>
                </c:pt>
                <c:pt idx="1">
                  <c:v>100</c:v>
                </c:pt>
                <c:pt idx="2">
                  <c:v>90.89</c:v>
                </c:pt>
                <c:pt idx="3">
                  <c:v>99.81</c:v>
                </c:pt>
                <c:pt idx="4">
                  <c:v>89.93</c:v>
                </c:pt>
              </c:numCache>
            </c:numRef>
          </c:val>
        </c:ser>
        <c:dLbls>
          <c:showLegendKey val="0"/>
          <c:showVal val="0"/>
          <c:showCatName val="0"/>
          <c:showSerName val="0"/>
          <c:showPercent val="0"/>
          <c:showBubbleSize val="0"/>
        </c:dLbls>
        <c:gapWidth val="150"/>
        <c:axId val="22612992"/>
        <c:axId val="2262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22612992"/>
        <c:axId val="22623360"/>
      </c:lineChart>
      <c:dateAx>
        <c:axId val="22612992"/>
        <c:scaling>
          <c:orientation val="minMax"/>
        </c:scaling>
        <c:delete val="1"/>
        <c:axPos val="b"/>
        <c:numFmt formatCode="ge" sourceLinked="1"/>
        <c:majorTickMark val="none"/>
        <c:minorTickMark val="none"/>
        <c:tickLblPos val="none"/>
        <c:crossAx val="22623360"/>
        <c:crosses val="autoZero"/>
        <c:auto val="1"/>
        <c:lblOffset val="100"/>
        <c:baseTimeUnit val="years"/>
      </c:dateAx>
      <c:valAx>
        <c:axId val="2262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1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214.64</c:v>
                </c:pt>
                <c:pt idx="1">
                  <c:v>213.15</c:v>
                </c:pt>
                <c:pt idx="2">
                  <c:v>221.06</c:v>
                </c:pt>
                <c:pt idx="3">
                  <c:v>191.72</c:v>
                </c:pt>
                <c:pt idx="4">
                  <c:v>216.37</c:v>
                </c:pt>
              </c:numCache>
            </c:numRef>
          </c:val>
        </c:ser>
        <c:dLbls>
          <c:showLegendKey val="0"/>
          <c:showVal val="0"/>
          <c:showCatName val="0"/>
          <c:showSerName val="0"/>
          <c:showPercent val="0"/>
          <c:showBubbleSize val="0"/>
        </c:dLbls>
        <c:gapWidth val="150"/>
        <c:axId val="22637184"/>
        <c:axId val="2265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22637184"/>
        <c:axId val="22655744"/>
      </c:lineChart>
      <c:dateAx>
        <c:axId val="22637184"/>
        <c:scaling>
          <c:orientation val="minMax"/>
        </c:scaling>
        <c:delete val="1"/>
        <c:axPos val="b"/>
        <c:numFmt formatCode="ge" sourceLinked="1"/>
        <c:majorTickMark val="none"/>
        <c:minorTickMark val="none"/>
        <c:tickLblPos val="none"/>
        <c:crossAx val="22655744"/>
        <c:crosses val="autoZero"/>
        <c:auto val="1"/>
        <c:lblOffset val="100"/>
        <c:baseTimeUnit val="years"/>
      </c:dateAx>
      <c:valAx>
        <c:axId val="2265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3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嬬恋村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10112</v>
      </c>
      <c r="AM8" s="47"/>
      <c r="AN8" s="47"/>
      <c r="AO8" s="47"/>
      <c r="AP8" s="47"/>
      <c r="AQ8" s="47"/>
      <c r="AR8" s="47"/>
      <c r="AS8" s="47"/>
      <c r="AT8" s="43">
        <f>データ!S6</f>
        <v>337.58</v>
      </c>
      <c r="AU8" s="43"/>
      <c r="AV8" s="43"/>
      <c r="AW8" s="43"/>
      <c r="AX8" s="43"/>
      <c r="AY8" s="43"/>
      <c r="AZ8" s="43"/>
      <c r="BA8" s="43"/>
      <c r="BB8" s="43">
        <f>データ!T6</f>
        <v>29.95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7.27</v>
      </c>
      <c r="Q10" s="43"/>
      <c r="R10" s="43"/>
      <c r="S10" s="43"/>
      <c r="T10" s="43"/>
      <c r="U10" s="43"/>
      <c r="V10" s="43"/>
      <c r="W10" s="43">
        <f>データ!P6</f>
        <v>100</v>
      </c>
      <c r="X10" s="43"/>
      <c r="Y10" s="43"/>
      <c r="Z10" s="43"/>
      <c r="AA10" s="43"/>
      <c r="AB10" s="43"/>
      <c r="AC10" s="43"/>
      <c r="AD10" s="47">
        <f>データ!Q6</f>
        <v>4322</v>
      </c>
      <c r="AE10" s="47"/>
      <c r="AF10" s="47"/>
      <c r="AG10" s="47"/>
      <c r="AH10" s="47"/>
      <c r="AI10" s="47"/>
      <c r="AJ10" s="47"/>
      <c r="AK10" s="2"/>
      <c r="AL10" s="47">
        <f>データ!U6</f>
        <v>729</v>
      </c>
      <c r="AM10" s="47"/>
      <c r="AN10" s="47"/>
      <c r="AO10" s="47"/>
      <c r="AP10" s="47"/>
      <c r="AQ10" s="47"/>
      <c r="AR10" s="47"/>
      <c r="AS10" s="47"/>
      <c r="AT10" s="43">
        <f>データ!V6</f>
        <v>0.15</v>
      </c>
      <c r="AU10" s="43"/>
      <c r="AV10" s="43"/>
      <c r="AW10" s="43"/>
      <c r="AX10" s="43"/>
      <c r="AY10" s="43"/>
      <c r="AZ10" s="43"/>
      <c r="BA10" s="43"/>
      <c r="BB10" s="43">
        <f>データ!W6</f>
        <v>4860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O1" workbookViewId="0">
      <selection activeCell="CQ14" sqref="CQ14"/>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104256</v>
      </c>
      <c r="D6" s="31">
        <f t="shared" si="3"/>
        <v>47</v>
      </c>
      <c r="E6" s="31">
        <f t="shared" si="3"/>
        <v>18</v>
      </c>
      <c r="F6" s="31">
        <f t="shared" si="3"/>
        <v>0</v>
      </c>
      <c r="G6" s="31">
        <f t="shared" si="3"/>
        <v>0</v>
      </c>
      <c r="H6" s="31" t="str">
        <f t="shared" si="3"/>
        <v>群馬県　嬬恋村</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7.27</v>
      </c>
      <c r="P6" s="32">
        <f t="shared" si="3"/>
        <v>100</v>
      </c>
      <c r="Q6" s="32">
        <f t="shared" si="3"/>
        <v>4322</v>
      </c>
      <c r="R6" s="32">
        <f t="shared" si="3"/>
        <v>10112</v>
      </c>
      <c r="S6" s="32">
        <f t="shared" si="3"/>
        <v>337.58</v>
      </c>
      <c r="T6" s="32">
        <f t="shared" si="3"/>
        <v>29.95</v>
      </c>
      <c r="U6" s="32">
        <f t="shared" si="3"/>
        <v>729</v>
      </c>
      <c r="V6" s="32">
        <f t="shared" si="3"/>
        <v>0.15</v>
      </c>
      <c r="W6" s="32">
        <f t="shared" si="3"/>
        <v>4860</v>
      </c>
      <c r="X6" s="33">
        <f>IF(X7="",NA(),X7)</f>
        <v>107.17</v>
      </c>
      <c r="Y6" s="33">
        <f t="shared" ref="Y6:AG6" si="4">IF(Y7="",NA(),Y7)</f>
        <v>105.77</v>
      </c>
      <c r="Z6" s="33">
        <f t="shared" si="4"/>
        <v>102.89</v>
      </c>
      <c r="AA6" s="33">
        <f t="shared" si="4"/>
        <v>103.39</v>
      </c>
      <c r="AB6" s="33">
        <f t="shared" si="4"/>
        <v>125.45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632.9</v>
      </c>
      <c r="BF6" s="33">
        <f t="shared" ref="BF6:BN6" si="7">IF(BF7="",NA(),BF7)</f>
        <v>187.42</v>
      </c>
      <c r="BG6" s="33">
        <f t="shared" si="7"/>
        <v>145.07</v>
      </c>
      <c r="BH6" s="32">
        <f t="shared" si="7"/>
        <v>0</v>
      </c>
      <c r="BI6" s="32">
        <f t="shared" si="7"/>
        <v>0</v>
      </c>
      <c r="BJ6" s="33">
        <f t="shared" si="7"/>
        <v>442.18</v>
      </c>
      <c r="BK6" s="33">
        <f t="shared" si="7"/>
        <v>421.01</v>
      </c>
      <c r="BL6" s="33">
        <f t="shared" si="7"/>
        <v>430.64</v>
      </c>
      <c r="BM6" s="33">
        <f t="shared" si="7"/>
        <v>446.63</v>
      </c>
      <c r="BN6" s="33">
        <f t="shared" si="7"/>
        <v>416.91</v>
      </c>
      <c r="BO6" s="32" t="str">
        <f>IF(BO7="","",IF(BO7="-","【-】","【"&amp;SUBSTITUTE(TEXT(BO7,"#,##0.00"),"-","△")&amp;"】"))</f>
        <v>【375.36】</v>
      </c>
      <c r="BP6" s="33">
        <f>IF(BP7="",NA(),BP7)</f>
        <v>100</v>
      </c>
      <c r="BQ6" s="33">
        <f t="shared" ref="BQ6:BY6" si="8">IF(BQ7="",NA(),BQ7)</f>
        <v>100</v>
      </c>
      <c r="BR6" s="33">
        <f t="shared" si="8"/>
        <v>90.89</v>
      </c>
      <c r="BS6" s="33">
        <f t="shared" si="8"/>
        <v>99.81</v>
      </c>
      <c r="BT6" s="33">
        <f t="shared" si="8"/>
        <v>89.93</v>
      </c>
      <c r="BU6" s="33">
        <f t="shared" si="8"/>
        <v>61.59</v>
      </c>
      <c r="BV6" s="33">
        <f t="shared" si="8"/>
        <v>58.98</v>
      </c>
      <c r="BW6" s="33">
        <f t="shared" si="8"/>
        <v>58.78</v>
      </c>
      <c r="BX6" s="33">
        <f t="shared" si="8"/>
        <v>58.53</v>
      </c>
      <c r="BY6" s="33">
        <f t="shared" si="8"/>
        <v>57.93</v>
      </c>
      <c r="BZ6" s="32" t="str">
        <f>IF(BZ7="","",IF(BZ7="-","【-】","【"&amp;SUBSTITUTE(TEXT(BZ7,"#,##0.00"),"-","△")&amp;"】"))</f>
        <v>【60.44】</v>
      </c>
      <c r="CA6" s="33">
        <f>IF(CA7="",NA(),CA7)</f>
        <v>214.64</v>
      </c>
      <c r="CB6" s="33">
        <f t="shared" ref="CB6:CJ6" si="9">IF(CB7="",NA(),CB7)</f>
        <v>213.15</v>
      </c>
      <c r="CC6" s="33">
        <f t="shared" si="9"/>
        <v>221.06</v>
      </c>
      <c r="CD6" s="33">
        <f t="shared" si="9"/>
        <v>191.72</v>
      </c>
      <c r="CE6" s="33">
        <f t="shared" si="9"/>
        <v>216.37</v>
      </c>
      <c r="CF6" s="33">
        <f t="shared" si="9"/>
        <v>242.92</v>
      </c>
      <c r="CG6" s="33">
        <f t="shared" si="9"/>
        <v>253.84</v>
      </c>
      <c r="CH6" s="33">
        <f t="shared" si="9"/>
        <v>257.02999999999997</v>
      </c>
      <c r="CI6" s="33">
        <f t="shared" si="9"/>
        <v>266.57</v>
      </c>
      <c r="CJ6" s="33">
        <f t="shared" si="9"/>
        <v>276.93</v>
      </c>
      <c r="CK6" s="32" t="str">
        <f>IF(CK7="","",IF(CK7="-","【-】","【"&amp;SUBSTITUTE(TEXT(CK7,"#,##0.00"),"-","△")&amp;"】"))</f>
        <v>【267.61】</v>
      </c>
      <c r="CL6" s="33">
        <f>IF(CL7="",NA(),CL7)</f>
        <v>54.87</v>
      </c>
      <c r="CM6" s="33">
        <f t="shared" ref="CM6:CU6" si="10">IF(CM7="",NA(),CM7)</f>
        <v>54.03</v>
      </c>
      <c r="CN6" s="33">
        <f t="shared" si="10"/>
        <v>55.93</v>
      </c>
      <c r="CO6" s="33">
        <f t="shared" si="10"/>
        <v>53.98</v>
      </c>
      <c r="CP6" s="33">
        <f t="shared" si="10"/>
        <v>52.06</v>
      </c>
      <c r="CQ6" s="33">
        <f t="shared" si="10"/>
        <v>57.53</v>
      </c>
      <c r="CR6" s="33">
        <f t="shared" si="10"/>
        <v>60.03</v>
      </c>
      <c r="CS6" s="33">
        <f t="shared" si="10"/>
        <v>61.93</v>
      </c>
      <c r="CT6" s="33">
        <f t="shared" si="10"/>
        <v>58.06</v>
      </c>
      <c r="CU6" s="33">
        <f t="shared" si="10"/>
        <v>59.08</v>
      </c>
      <c r="CV6" s="32" t="str">
        <f>IF(CV7="","",IF(CV7="-","【-】","【"&amp;SUBSTITUTE(TEXT(CV7,"#,##0.00"),"-","△")&amp;"】"))</f>
        <v>【57.75】</v>
      </c>
      <c r="CW6" s="33">
        <f>IF(CW7="",NA(),CW7)</f>
        <v>100</v>
      </c>
      <c r="CX6" s="33">
        <f t="shared" ref="CX6:DF6" si="11">IF(CX7="",NA(),CX7)</f>
        <v>100</v>
      </c>
      <c r="CY6" s="33">
        <f t="shared" si="11"/>
        <v>100</v>
      </c>
      <c r="CZ6" s="33">
        <f t="shared" si="11"/>
        <v>100</v>
      </c>
      <c r="DA6" s="33">
        <f t="shared" si="11"/>
        <v>100</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104256</v>
      </c>
      <c r="D7" s="35">
        <v>47</v>
      </c>
      <c r="E7" s="35">
        <v>18</v>
      </c>
      <c r="F7" s="35">
        <v>0</v>
      </c>
      <c r="G7" s="35">
        <v>0</v>
      </c>
      <c r="H7" s="35" t="s">
        <v>96</v>
      </c>
      <c r="I7" s="35" t="s">
        <v>97</v>
      </c>
      <c r="J7" s="35" t="s">
        <v>98</v>
      </c>
      <c r="K7" s="35" t="s">
        <v>99</v>
      </c>
      <c r="L7" s="35" t="s">
        <v>100</v>
      </c>
      <c r="M7" s="36" t="s">
        <v>101</v>
      </c>
      <c r="N7" s="36" t="s">
        <v>102</v>
      </c>
      <c r="O7" s="36">
        <v>7.27</v>
      </c>
      <c r="P7" s="36">
        <v>100</v>
      </c>
      <c r="Q7" s="36">
        <v>4322</v>
      </c>
      <c r="R7" s="36">
        <v>10112</v>
      </c>
      <c r="S7" s="36">
        <v>337.58</v>
      </c>
      <c r="T7" s="36">
        <v>29.95</v>
      </c>
      <c r="U7" s="36">
        <v>729</v>
      </c>
      <c r="V7" s="36">
        <v>0.15</v>
      </c>
      <c r="W7" s="36">
        <v>4860</v>
      </c>
      <c r="X7" s="36">
        <v>107.17</v>
      </c>
      <c r="Y7" s="36">
        <v>105.77</v>
      </c>
      <c r="Z7" s="36">
        <v>102.89</v>
      </c>
      <c r="AA7" s="36">
        <v>103.39</v>
      </c>
      <c r="AB7" s="36">
        <v>125.45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632.9</v>
      </c>
      <c r="BF7" s="36">
        <v>187.42</v>
      </c>
      <c r="BG7" s="36">
        <v>145.07</v>
      </c>
      <c r="BH7" s="36">
        <v>0</v>
      </c>
      <c r="BI7" s="36">
        <v>0</v>
      </c>
      <c r="BJ7" s="36">
        <v>442.18</v>
      </c>
      <c r="BK7" s="36">
        <v>421.01</v>
      </c>
      <c r="BL7" s="36">
        <v>430.64</v>
      </c>
      <c r="BM7" s="36">
        <v>446.63</v>
      </c>
      <c r="BN7" s="36">
        <v>416.91</v>
      </c>
      <c r="BO7" s="36">
        <v>375.36</v>
      </c>
      <c r="BP7" s="36">
        <v>100</v>
      </c>
      <c r="BQ7" s="36">
        <v>100</v>
      </c>
      <c r="BR7" s="36">
        <v>90.89</v>
      </c>
      <c r="BS7" s="36">
        <v>99.81</v>
      </c>
      <c r="BT7" s="36">
        <v>89.93</v>
      </c>
      <c r="BU7" s="36">
        <v>61.59</v>
      </c>
      <c r="BV7" s="36">
        <v>58.98</v>
      </c>
      <c r="BW7" s="36">
        <v>58.78</v>
      </c>
      <c r="BX7" s="36">
        <v>58.53</v>
      </c>
      <c r="BY7" s="36">
        <v>57.93</v>
      </c>
      <c r="BZ7" s="36">
        <v>60.44</v>
      </c>
      <c r="CA7" s="36">
        <v>214.64</v>
      </c>
      <c r="CB7" s="36">
        <v>213.15</v>
      </c>
      <c r="CC7" s="36">
        <v>221.06</v>
      </c>
      <c r="CD7" s="36">
        <v>191.72</v>
      </c>
      <c r="CE7" s="36">
        <v>216.37</v>
      </c>
      <c r="CF7" s="36">
        <v>242.92</v>
      </c>
      <c r="CG7" s="36">
        <v>253.84</v>
      </c>
      <c r="CH7" s="36">
        <v>257.02999999999997</v>
      </c>
      <c r="CI7" s="36">
        <v>266.57</v>
      </c>
      <c r="CJ7" s="36">
        <v>276.93</v>
      </c>
      <c r="CK7" s="36">
        <v>267.61</v>
      </c>
      <c r="CL7" s="36">
        <v>54.87</v>
      </c>
      <c r="CM7" s="36">
        <v>54.03</v>
      </c>
      <c r="CN7" s="36">
        <v>55.93</v>
      </c>
      <c r="CO7" s="36">
        <v>53.98</v>
      </c>
      <c r="CP7" s="36">
        <v>52.06</v>
      </c>
      <c r="CQ7" s="36">
        <v>57.53</v>
      </c>
      <c r="CR7" s="36">
        <v>60.03</v>
      </c>
      <c r="CS7" s="36">
        <v>61.93</v>
      </c>
      <c r="CT7" s="36">
        <v>58.06</v>
      </c>
      <c r="CU7" s="36">
        <v>59.08</v>
      </c>
      <c r="CV7" s="36">
        <v>57.75</v>
      </c>
      <c r="CW7" s="36">
        <v>100</v>
      </c>
      <c r="CX7" s="36">
        <v>100</v>
      </c>
      <c r="CY7" s="36">
        <v>100</v>
      </c>
      <c r="CZ7" s="36">
        <v>100</v>
      </c>
      <c r="DA7" s="36">
        <v>100</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2016-02-03T09:24:51Z</dcterms:created>
  <dcterms:modified xsi:type="dcterms:W3CDTF">2016-02-23T04:06:58Z</dcterms:modified>
  <cp:category/>
</cp:coreProperties>
</file>