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S6" i="5"/>
  <c r="AT8" i="4" s="1"/>
  <c r="R6" i="5"/>
  <c r="Q6" i="5"/>
  <c r="AD10" i="4" s="1"/>
  <c r="P6" i="5"/>
  <c r="O6" i="5"/>
  <c r="P10" i="4" s="1"/>
  <c r="N6" i="5"/>
  <c r="M6" i="5"/>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W10" i="4"/>
  <c r="I10" i="4"/>
  <c r="B10" i="4"/>
  <c r="BB8" i="4"/>
  <c r="AL8" i="4"/>
  <c r="W8" i="4"/>
  <c r="I8" i="4"/>
  <c r="B6" i="4"/>
  <c r="C10" i="5" l="1"/>
  <c r="D10" i="5"/>
  <c r="E10" i="5"/>
  <c r="B10" i="5"/>
</calcChain>
</file>

<file path=xl/sharedStrings.xml><?xml version="1.0" encoding="utf-8"?>
<sst xmlns="http://schemas.openxmlformats.org/spreadsheetml/2006/main" count="232" uniqueCount="111">
  <si>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</si>
  <si>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</si>
  <si>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</si>
  <si>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</si>
  <si>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</si>
  <si>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</si>
  <si>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</si>
  <si>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</si>
  <si>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</si>
  <si>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</si>
  <si>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</si>
  <si>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</si>
  <si>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</si>
  <si>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</si>
  <si>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</si>
  <si>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</si>
  <si>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</si>
  <si>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</si>
  <si>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</si>
  <si>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</si>
  <si>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</si>
  <si>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</si>
  <si>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</si>
  <si>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</si>
  <si>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</si>
  <si>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</si>
  <si>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</si>
  <si>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</si>
  <si>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</si>
  <si>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</si>
  <si>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</si>
  <si>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</si>
  <si>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</si>
  <si>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</si>
  <si>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</si>
  <si>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</si>
  <si>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</si>
  <si>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</si>
  <si>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</si>
  <si>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</si>
  <si>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</si>
  <si>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</si>
  <si>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</si>
  <si>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</si>
  <si>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</si>
  <si>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</si>
  <si>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</si>
  <si>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</si>
  <si>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</si>
  <si>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</si>
  <si>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</si>
  <si>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</si>
  <si>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</si>
  <si>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</si>
  <si>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</si>
  <si>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</si>
  <si>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</si>
  <si>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</si>
  <si>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</si>
  <si>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</si>
  <si>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</si>
  <si>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</si>
  <si>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</si>
  <si>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</si>
  <si>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</si>
  <si>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</si>
  <si>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</si>
  <si>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</si>
  <si>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</si>
  <si>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</si>
  <si>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</si>
  <si>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</si>
  <si>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</si>
  <si>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</si>
  <si>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</si>
  <si>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</si>
  <si>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</si>
  <si>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</si>
  <si>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</si>
  <si>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</si>
  <si>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</si>
  <si>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</si>
  <si>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</si>
  <si>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</si>
  <si>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</si>
  <si>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</si>
  <si>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</si>
  <si>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</si>
  <si>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</si>
  <si>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</si>
  <si>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</si>
  <si>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</si>
  <si>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</si>
  <si>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</si>
  <si>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</si>
  <si>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</si>
  <si>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長野原町</t>
  </si>
  <si>
    <t>法非適用</t>
  </si>
  <si>
    <t>下水道事業</t>
  </si>
  <si>
    <t>特定地域生活排水処理</t>
  </si>
  <si>
    <t>K3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</si>
  <si>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</si>
  <si>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</si>
  <si>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</si>
  <si>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</si>
  <si>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</si>
  <si>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</si>
  <si>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</si>
  <si>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浄化槽整備事業の経営の健全性については、①収益的収支比率は平成22年度～25年度までは100％以上となっていましたが、平成26年度は前年度繰越金と浄化槽使用料金である程度賄うことができたので例年より一般会計繰入金を減らし収入が減ったため73.67％となりました。④の企業債残高については企業債はありませんが、浄化槽使用料で賄えない部分を一般会計からの繰入金で補填し事業を実施している状況です。　　　　　　　　　　　　　　　　　　　　　　　また、効率性については、⑥汚水処理原価、⑦施設利用率については、概ね類似平均と同等の数値になっていて、⑧水洗化率については類似団体より高い数値となっているにもかかわらず、⑤経費回収率が類似団体を下回っていることから使用料金が適正ではないことが考えられます。</t>
    <rPh sb="0" eb="3">
      <t>ジョウカソウ</t>
    </rPh>
    <rPh sb="3" eb="5">
      <t>セイビ</t>
    </rPh>
    <rPh sb="5" eb="7">
      <t>ジギョウ</t>
    </rPh>
    <rPh sb="8" eb="10">
      <t>ケイエイ</t>
    </rPh>
    <rPh sb="11" eb="14">
      <t>ケンゼンセイ</t>
    </rPh>
    <rPh sb="21" eb="24">
      <t>シュウエキテキ</t>
    </rPh>
    <rPh sb="24" eb="26">
      <t>シュウシ</t>
    </rPh>
    <rPh sb="26" eb="28">
      <t>ヒリツ</t>
    </rPh>
    <rPh sb="29" eb="31">
      <t>ヘイセイ</t>
    </rPh>
    <rPh sb="33" eb="35">
      <t>ネンド</t>
    </rPh>
    <rPh sb="38" eb="40">
      <t>ネンド</t>
    </rPh>
    <rPh sb="47" eb="49">
      <t>イジョウ</t>
    </rPh>
    <rPh sb="66" eb="69">
      <t>ゼンネンド</t>
    </rPh>
    <rPh sb="69" eb="72">
      <t>クリコシキン</t>
    </rPh>
    <rPh sb="73" eb="76">
      <t>ジョウカソウ</t>
    </rPh>
    <rPh sb="76" eb="78">
      <t>シヨウ</t>
    </rPh>
    <rPh sb="78" eb="80">
      <t>リョウキン</t>
    </rPh>
    <rPh sb="83" eb="85">
      <t>テイド</t>
    </rPh>
    <rPh sb="85" eb="86">
      <t>マカナ</t>
    </rPh>
    <rPh sb="95" eb="97">
      <t>レイネン</t>
    </rPh>
    <rPh sb="99" eb="101">
      <t>イッパン</t>
    </rPh>
    <rPh sb="101" eb="103">
      <t>カイケイ</t>
    </rPh>
    <rPh sb="103" eb="106">
      <t>クリイレキン</t>
    </rPh>
    <rPh sb="107" eb="108">
      <t>ヘ</t>
    </rPh>
    <rPh sb="110" eb="112">
      <t>シュウニュウ</t>
    </rPh>
    <rPh sb="113" eb="114">
      <t>ヘ</t>
    </rPh>
    <rPh sb="133" eb="136">
      <t>キギョウサイ</t>
    </rPh>
    <rPh sb="136" eb="138">
      <t>ザンダカ</t>
    </rPh>
    <rPh sb="143" eb="146">
      <t>キギョウサイ</t>
    </rPh>
    <rPh sb="154" eb="157">
      <t>ジョウカソウ</t>
    </rPh>
    <rPh sb="157" eb="160">
      <t>シヨウリョウ</t>
    </rPh>
    <rPh sb="161" eb="162">
      <t>マカナ</t>
    </rPh>
    <rPh sb="165" eb="167">
      <t>ブブン</t>
    </rPh>
    <rPh sb="168" eb="170">
      <t>イッパン</t>
    </rPh>
    <rPh sb="170" eb="172">
      <t>カイケイ</t>
    </rPh>
    <rPh sb="175" eb="177">
      <t>クリイレ</t>
    </rPh>
    <rPh sb="177" eb="178">
      <t>キン</t>
    </rPh>
    <rPh sb="179" eb="181">
      <t>ホテン</t>
    </rPh>
    <rPh sb="182" eb="184">
      <t>ジギョウ</t>
    </rPh>
    <rPh sb="185" eb="187">
      <t>ジッシ</t>
    </rPh>
    <rPh sb="191" eb="193">
      <t>ジョウキョウ</t>
    </rPh>
    <rPh sb="222" eb="225">
      <t>コウリツセイ</t>
    </rPh>
    <rPh sb="232" eb="234">
      <t>オスイ</t>
    </rPh>
    <rPh sb="234" eb="236">
      <t>ショリ</t>
    </rPh>
    <rPh sb="236" eb="238">
      <t>ゲンカ</t>
    </rPh>
    <rPh sb="240" eb="242">
      <t>シセツ</t>
    </rPh>
    <rPh sb="242" eb="245">
      <t>リヨウリツ</t>
    </rPh>
    <rPh sb="251" eb="252">
      <t>オオム</t>
    </rPh>
    <rPh sb="253" eb="255">
      <t>ルイジ</t>
    </rPh>
    <rPh sb="255" eb="257">
      <t>ヘイキン</t>
    </rPh>
    <rPh sb="258" eb="260">
      <t>ドウトウ</t>
    </rPh>
    <rPh sb="261" eb="263">
      <t>スウチ</t>
    </rPh>
    <rPh sb="271" eb="274">
      <t>スイセンカ</t>
    </rPh>
    <rPh sb="274" eb="275">
      <t>リツ</t>
    </rPh>
    <rPh sb="280" eb="282">
      <t>ルイジ</t>
    </rPh>
    <rPh sb="282" eb="284">
      <t>ダンタイ</t>
    </rPh>
    <rPh sb="286" eb="287">
      <t>タカ</t>
    </rPh>
    <rPh sb="288" eb="290">
      <t>スウチ</t>
    </rPh>
    <rPh sb="326" eb="328">
      <t>シヨウ</t>
    </rPh>
    <rPh sb="328" eb="330">
      <t>リョウキン</t>
    </rPh>
    <rPh sb="331" eb="333">
      <t>テキセイ</t>
    </rPh>
    <rPh sb="340" eb="341">
      <t>カンガ</t>
    </rPh>
    <phoneticPr fontId="4"/>
  </si>
  <si>
    <t>平成21年度より実施した事業のため、比較的新しい設備です。</t>
    <rPh sb="0" eb="2">
      <t>ヘイセイ</t>
    </rPh>
    <rPh sb="4" eb="6">
      <t>ネンド</t>
    </rPh>
    <rPh sb="8" eb="10">
      <t>ジッシ</t>
    </rPh>
    <rPh sb="12" eb="14">
      <t>ジギョウ</t>
    </rPh>
    <rPh sb="18" eb="21">
      <t>ヒカクテキ</t>
    </rPh>
    <rPh sb="21" eb="22">
      <t>アタラ</t>
    </rPh>
    <rPh sb="24" eb="26">
      <t>セツビ</t>
    </rPh>
    <phoneticPr fontId="4"/>
  </si>
  <si>
    <t>④経費回収率が類似団体と比較して多少下回っているため、使用料金が適正ではないと考えられます。適正な維持管理を行い設備への負荷を軽減させ、維持管理コストを減らしていくことが重要だと考えます。</t>
    <rPh sb="1" eb="3">
      <t>ケイヒ</t>
    </rPh>
    <rPh sb="3" eb="6">
      <t>カイシュウリツ</t>
    </rPh>
    <rPh sb="7" eb="9">
      <t>ルイジ</t>
    </rPh>
    <rPh sb="9" eb="11">
      <t>ダンタイ</t>
    </rPh>
    <rPh sb="12" eb="14">
      <t>ヒカク</t>
    </rPh>
    <rPh sb="16" eb="18">
      <t>タショウ</t>
    </rPh>
    <rPh sb="18" eb="20">
      <t>シタマワ</t>
    </rPh>
    <rPh sb="27" eb="29">
      <t>シヨウ</t>
    </rPh>
    <rPh sb="29" eb="31">
      <t>リョウキン</t>
    </rPh>
    <rPh sb="32" eb="34">
      <t>テキセイ</t>
    </rPh>
    <rPh sb="39" eb="40">
      <t>カンガ</t>
    </rPh>
    <rPh sb="46" eb="48">
      <t>テキセイ</t>
    </rPh>
    <rPh sb="49" eb="51">
      <t>イジ</t>
    </rPh>
    <rPh sb="51" eb="53">
      <t>カンリ</t>
    </rPh>
    <rPh sb="54" eb="55">
      <t>オコナ</t>
    </rPh>
    <rPh sb="56" eb="58">
      <t>セツビ</t>
    </rPh>
    <rPh sb="60" eb="62">
      <t>フカ</t>
    </rPh>
    <rPh sb="63" eb="65">
      <t>ケイゲン</t>
    </rPh>
    <rPh sb="68" eb="70">
      <t>イジ</t>
    </rPh>
    <rPh sb="70" eb="72">
      <t>カンリ</t>
    </rPh>
    <rPh sb="76" eb="77">
      <t>ヘ</t>
    </rPh>
    <rPh sb="85" eb="87">
      <t>ジュウヨウ</t>
    </rPh>
    <rPh sb="89" eb="90">
      <t>カンガ</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</si>
</sst>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6186496"/>
        <c:axId val="26199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26186496"/>
        <c:axId val="26199552"/>
      </c:lineChart>
      <c:dateAx>
        <c:axId val="26186496"/>
        <c:scaling>
          <c:orientation val="minMax"/>
        </c:scaling>
        <c:delete val="1"/>
        <c:axPos val="b"/>
        <c:numFmt formatCode="ge" sourceLinked="1"/>
        <c:majorTickMark val="none"/>
        <c:minorTickMark val="none"/>
        <c:tickLblPos val="none"/>
        <c:crossAx val="26199552"/>
        <c:crosses val="autoZero"/>
        <c:auto val="1"/>
        <c:lblOffset val="100"/>
        <c:baseTimeUnit val="years"/>
      </c:dateAx>
      <c:valAx>
        <c:axId val="2619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186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formatCode="#,##0.00;&quot;△&quot;#,##0.00">
                  <c:v>0</c:v>
                </c:pt>
                <c:pt idx="1">
                  <c:v>47.95</c:v>
                </c:pt>
                <c:pt idx="2">
                  <c:v>64.709999999999994</c:v>
                </c:pt>
                <c:pt idx="3">
                  <c:v>59.8</c:v>
                </c:pt>
                <c:pt idx="4">
                  <c:v>51.96</c:v>
                </c:pt>
              </c:numCache>
            </c:numRef>
          </c:val>
        </c:ser>
        <c:dLbls>
          <c:showLegendKey val="0"/>
          <c:showVal val="0"/>
          <c:showCatName val="0"/>
          <c:showSerName val="0"/>
          <c:showPercent val="0"/>
          <c:showBubbleSize val="0"/>
        </c:dLbls>
        <c:gapWidth val="150"/>
        <c:axId val="22636800"/>
        <c:axId val="2267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22636800"/>
        <c:axId val="22671744"/>
      </c:lineChart>
      <c:dateAx>
        <c:axId val="22636800"/>
        <c:scaling>
          <c:orientation val="minMax"/>
        </c:scaling>
        <c:delete val="1"/>
        <c:axPos val="b"/>
        <c:numFmt formatCode="ge" sourceLinked="1"/>
        <c:majorTickMark val="none"/>
        <c:minorTickMark val="none"/>
        <c:tickLblPos val="none"/>
        <c:crossAx val="22671744"/>
        <c:crosses val="autoZero"/>
        <c:auto val="1"/>
        <c:lblOffset val="100"/>
        <c:baseTimeUnit val="years"/>
      </c:dateAx>
      <c:valAx>
        <c:axId val="2267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3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100</c:v>
                </c:pt>
                <c:pt idx="1">
                  <c:v>100</c:v>
                </c:pt>
                <c:pt idx="2">
                  <c:v>100</c:v>
                </c:pt>
                <c:pt idx="3">
                  <c:v>100</c:v>
                </c:pt>
                <c:pt idx="4">
                  <c:v>100</c:v>
                </c:pt>
              </c:numCache>
            </c:numRef>
          </c:val>
        </c:ser>
        <c:dLbls>
          <c:showLegendKey val="0"/>
          <c:showVal val="0"/>
          <c:showCatName val="0"/>
          <c:showSerName val="0"/>
          <c:showPercent val="0"/>
          <c:showBubbleSize val="0"/>
        </c:dLbls>
        <c:gapWidth val="150"/>
        <c:axId val="26032000"/>
        <c:axId val="26046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26032000"/>
        <c:axId val="26046464"/>
      </c:lineChart>
      <c:dateAx>
        <c:axId val="26032000"/>
        <c:scaling>
          <c:orientation val="minMax"/>
        </c:scaling>
        <c:delete val="1"/>
        <c:axPos val="b"/>
        <c:numFmt formatCode="ge" sourceLinked="1"/>
        <c:majorTickMark val="none"/>
        <c:minorTickMark val="none"/>
        <c:tickLblPos val="none"/>
        <c:crossAx val="26046464"/>
        <c:crosses val="autoZero"/>
        <c:auto val="1"/>
        <c:lblOffset val="100"/>
        <c:baseTimeUnit val="years"/>
      </c:dateAx>
      <c:valAx>
        <c:axId val="26046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032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100</c:v>
                </c:pt>
                <c:pt idx="1">
                  <c:v>128.41</c:v>
                </c:pt>
                <c:pt idx="2">
                  <c:v>100</c:v>
                </c:pt>
                <c:pt idx="3">
                  <c:v>100</c:v>
                </c:pt>
                <c:pt idx="4">
                  <c:v>73.67</c:v>
                </c:pt>
              </c:numCache>
            </c:numRef>
          </c:val>
        </c:ser>
        <c:dLbls>
          <c:showLegendKey val="0"/>
          <c:showVal val="0"/>
          <c:showCatName val="0"/>
          <c:showSerName val="0"/>
          <c:showPercent val="0"/>
          <c:showBubbleSize val="0"/>
        </c:dLbls>
        <c:gapWidth val="150"/>
        <c:axId val="26255744"/>
        <c:axId val="2625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255744"/>
        <c:axId val="26258048"/>
      </c:lineChart>
      <c:dateAx>
        <c:axId val="26255744"/>
        <c:scaling>
          <c:orientation val="minMax"/>
        </c:scaling>
        <c:delete val="1"/>
        <c:axPos val="b"/>
        <c:numFmt formatCode="ge" sourceLinked="1"/>
        <c:majorTickMark val="none"/>
        <c:minorTickMark val="none"/>
        <c:tickLblPos val="none"/>
        <c:crossAx val="26258048"/>
        <c:crosses val="autoZero"/>
        <c:auto val="1"/>
        <c:lblOffset val="100"/>
        <c:baseTimeUnit val="years"/>
      </c:dateAx>
      <c:valAx>
        <c:axId val="2625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255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26424448"/>
        <c:axId val="26426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26424448"/>
        <c:axId val="26426752"/>
      </c:lineChart>
      <c:dateAx>
        <c:axId val="26424448"/>
        <c:scaling>
          <c:orientation val="minMax"/>
        </c:scaling>
        <c:delete val="1"/>
        <c:axPos val="b"/>
        <c:numFmt formatCode="ge" sourceLinked="1"/>
        <c:majorTickMark val="none"/>
        <c:minorTickMark val="none"/>
        <c:tickLblPos val="none"/>
        <c:crossAx val="26426752"/>
        <c:crosses val="autoZero"/>
        <c:auto val="1"/>
        <c:lblOffset val="100"/>
        <c:baseTimeUnit val="years"/>
      </c:dateAx>
      <c:valAx>
        <c:axId val="2642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642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392576"/>
        <c:axId val="426293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392576"/>
        <c:axId val="42629376"/>
      </c:lineChart>
      <c:dateAx>
        <c:axId val="42392576"/>
        <c:scaling>
          <c:orientation val="minMax"/>
        </c:scaling>
        <c:delete val="1"/>
        <c:axPos val="b"/>
        <c:numFmt formatCode="ge" sourceLinked="1"/>
        <c:majorTickMark val="none"/>
        <c:minorTickMark val="none"/>
        <c:tickLblPos val="none"/>
        <c:crossAx val="42629376"/>
        <c:crosses val="autoZero"/>
        <c:auto val="1"/>
        <c:lblOffset val="100"/>
        <c:baseTimeUnit val="years"/>
      </c:dateAx>
      <c:valAx>
        <c:axId val="4262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3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42706432"/>
        <c:axId val="4270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42706432"/>
        <c:axId val="42708352"/>
      </c:lineChart>
      <c:dateAx>
        <c:axId val="42706432"/>
        <c:scaling>
          <c:orientation val="minMax"/>
        </c:scaling>
        <c:delete val="1"/>
        <c:axPos val="b"/>
        <c:numFmt formatCode="ge" sourceLinked="1"/>
        <c:majorTickMark val="none"/>
        <c:minorTickMark val="none"/>
        <c:tickLblPos val="none"/>
        <c:crossAx val="42708352"/>
        <c:crosses val="autoZero"/>
        <c:auto val="1"/>
        <c:lblOffset val="100"/>
        <c:baseTimeUnit val="years"/>
      </c:dateAx>
      <c:valAx>
        <c:axId val="4270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270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4607360"/>
        <c:axId val="846096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4607360"/>
        <c:axId val="84609664"/>
      </c:lineChart>
      <c:dateAx>
        <c:axId val="84607360"/>
        <c:scaling>
          <c:orientation val="minMax"/>
        </c:scaling>
        <c:delete val="1"/>
        <c:axPos val="b"/>
        <c:numFmt formatCode="ge" sourceLinked="1"/>
        <c:majorTickMark val="none"/>
        <c:minorTickMark val="none"/>
        <c:tickLblPos val="none"/>
        <c:crossAx val="84609664"/>
        <c:crosses val="autoZero"/>
        <c:auto val="1"/>
        <c:lblOffset val="100"/>
        <c:baseTimeUnit val="years"/>
      </c:dateAx>
      <c:valAx>
        <c:axId val="84609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607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92832896"/>
        <c:axId val="928352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92832896"/>
        <c:axId val="92835200"/>
      </c:lineChart>
      <c:dateAx>
        <c:axId val="92832896"/>
        <c:scaling>
          <c:orientation val="minMax"/>
        </c:scaling>
        <c:delete val="1"/>
        <c:axPos val="b"/>
        <c:numFmt formatCode="ge" sourceLinked="1"/>
        <c:majorTickMark val="none"/>
        <c:minorTickMark val="none"/>
        <c:tickLblPos val="none"/>
        <c:crossAx val="92835200"/>
        <c:crosses val="autoZero"/>
        <c:auto val="1"/>
        <c:lblOffset val="100"/>
        <c:baseTimeUnit val="years"/>
      </c:dateAx>
      <c:valAx>
        <c:axId val="928352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2832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46.06</c:v>
                </c:pt>
                <c:pt idx="1">
                  <c:v>128.41</c:v>
                </c:pt>
                <c:pt idx="2">
                  <c:v>47.61</c:v>
                </c:pt>
                <c:pt idx="3">
                  <c:v>54.95</c:v>
                </c:pt>
                <c:pt idx="4">
                  <c:v>49.67</c:v>
                </c:pt>
              </c:numCache>
            </c:numRef>
          </c:val>
        </c:ser>
        <c:dLbls>
          <c:showLegendKey val="0"/>
          <c:showVal val="0"/>
          <c:showCatName val="0"/>
          <c:showSerName val="0"/>
          <c:showPercent val="0"/>
          <c:showBubbleSize val="0"/>
        </c:dLbls>
        <c:gapWidth val="150"/>
        <c:axId val="22605824"/>
        <c:axId val="22607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22605824"/>
        <c:axId val="22607744"/>
      </c:lineChart>
      <c:dateAx>
        <c:axId val="22605824"/>
        <c:scaling>
          <c:orientation val="minMax"/>
        </c:scaling>
        <c:delete val="1"/>
        <c:axPos val="b"/>
        <c:numFmt formatCode="ge" sourceLinked="1"/>
        <c:majorTickMark val="none"/>
        <c:minorTickMark val="none"/>
        <c:tickLblPos val="none"/>
        <c:crossAx val="22607744"/>
        <c:crosses val="autoZero"/>
        <c:auto val="1"/>
        <c:lblOffset val="100"/>
        <c:baseTimeUnit val="years"/>
      </c:dateAx>
      <c:valAx>
        <c:axId val="22607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0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221.48</c:v>
                </c:pt>
                <c:pt idx="1">
                  <c:v>85.81</c:v>
                </c:pt>
                <c:pt idx="2">
                  <c:v>230.1</c:v>
                </c:pt>
                <c:pt idx="3">
                  <c:v>196.64</c:v>
                </c:pt>
                <c:pt idx="4">
                  <c:v>240.3</c:v>
                </c:pt>
              </c:numCache>
            </c:numRef>
          </c:val>
        </c:ser>
        <c:dLbls>
          <c:showLegendKey val="0"/>
          <c:showVal val="0"/>
          <c:showCatName val="0"/>
          <c:showSerName val="0"/>
          <c:showPercent val="0"/>
          <c:showBubbleSize val="0"/>
        </c:dLbls>
        <c:gapWidth val="150"/>
        <c:axId val="22621568"/>
        <c:axId val="22623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22621568"/>
        <c:axId val="22623744"/>
      </c:lineChart>
      <c:dateAx>
        <c:axId val="22621568"/>
        <c:scaling>
          <c:orientation val="minMax"/>
        </c:scaling>
        <c:delete val="1"/>
        <c:axPos val="b"/>
        <c:numFmt formatCode="ge" sourceLinked="1"/>
        <c:majorTickMark val="none"/>
        <c:minorTickMark val="none"/>
        <c:tickLblPos val="none"/>
        <c:crossAx val="22623744"/>
        <c:crosses val="autoZero"/>
        <c:auto val="1"/>
        <c:lblOffset val="100"/>
        <c:baseTimeUnit val="years"/>
      </c:dateAx>
      <c:valAx>
        <c:axId val="22623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26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zoomScaleNormal="100" workbookViewId="0">
      <selection activeCell="B8" sqref="B8:H8"/>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群馬県　長野原町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特定地域生活排水処理</v>
      </c>
      <c r="Q8" s="46"/>
      <c r="R8" s="46"/>
      <c r="S8" s="46"/>
      <c r="T8" s="46"/>
      <c r="U8" s="46"/>
      <c r="V8" s="46"/>
      <c r="W8" s="46" t="str">
        <f>データ!L6</f>
        <v>K3</v>
      </c>
      <c r="X8" s="46"/>
      <c r="Y8" s="46"/>
      <c r="Z8" s="46"/>
      <c r="AA8" s="46"/>
      <c r="AB8" s="46"/>
      <c r="AC8" s="46"/>
      <c r="AD8" s="3"/>
      <c r="AE8" s="3"/>
      <c r="AF8" s="3"/>
      <c r="AG8" s="3"/>
      <c r="AH8" s="3"/>
      <c r="AI8" s="3"/>
      <c r="AJ8" s="3"/>
      <c r="AK8" s="3"/>
      <c r="AL8" s="47">
        <f>データ!R6</f>
        <v>5966</v>
      </c>
      <c r="AM8" s="47"/>
      <c r="AN8" s="47"/>
      <c r="AO8" s="47"/>
      <c r="AP8" s="47"/>
      <c r="AQ8" s="47"/>
      <c r="AR8" s="47"/>
      <c r="AS8" s="47"/>
      <c r="AT8" s="43">
        <f>データ!S6</f>
        <v>133.85</v>
      </c>
      <c r="AU8" s="43"/>
      <c r="AV8" s="43"/>
      <c r="AW8" s="43"/>
      <c r="AX8" s="43"/>
      <c r="AY8" s="43"/>
      <c r="AZ8" s="43"/>
      <c r="BA8" s="43"/>
      <c r="BB8" s="43">
        <f>データ!T6</f>
        <v>44.57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3.6</v>
      </c>
      <c r="Q10" s="43"/>
      <c r="R10" s="43"/>
      <c r="S10" s="43"/>
      <c r="T10" s="43"/>
      <c r="U10" s="43"/>
      <c r="V10" s="43"/>
      <c r="W10" s="43">
        <f>データ!P6</f>
        <v>100</v>
      </c>
      <c r="X10" s="43"/>
      <c r="Y10" s="43"/>
      <c r="Z10" s="43"/>
      <c r="AA10" s="43"/>
      <c r="AB10" s="43"/>
      <c r="AC10" s="43"/>
      <c r="AD10" s="47">
        <f>データ!Q6</f>
        <v>2160</v>
      </c>
      <c r="AE10" s="47"/>
      <c r="AF10" s="47"/>
      <c r="AG10" s="47"/>
      <c r="AH10" s="47"/>
      <c r="AI10" s="47"/>
      <c r="AJ10" s="47"/>
      <c r="AK10" s="2"/>
      <c r="AL10" s="47">
        <f>データ!U6</f>
        <v>213</v>
      </c>
      <c r="AM10" s="47"/>
      <c r="AN10" s="47"/>
      <c r="AO10" s="47"/>
      <c r="AP10" s="47"/>
      <c r="AQ10" s="47"/>
      <c r="AR10" s="47"/>
      <c r="AS10" s="47"/>
      <c r="AT10" s="43">
        <f>データ!V6</f>
        <v>117.5</v>
      </c>
      <c r="AU10" s="43"/>
      <c r="AV10" s="43"/>
      <c r="AW10" s="43"/>
      <c r="AX10" s="43"/>
      <c r="AY10" s="43"/>
      <c r="AZ10" s="43"/>
      <c r="BA10" s="43"/>
      <c r="BB10" s="43">
        <f>データ!W6</f>
        <v>1.81</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108</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109</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CK1" workbookViewId="0">
      <selection activeCell="CQ12" sqref="CQ12"/>
    </sheetView>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104248</v>
      </c>
      <c r="D6" s="31">
        <f t="shared" si="3"/>
        <v>47</v>
      </c>
      <c r="E6" s="31">
        <f t="shared" si="3"/>
        <v>18</v>
      </c>
      <c r="F6" s="31">
        <f t="shared" si="3"/>
        <v>0</v>
      </c>
      <c r="G6" s="31">
        <f t="shared" si="3"/>
        <v>0</v>
      </c>
      <c r="H6" s="31" t="str">
        <f t="shared" si="3"/>
        <v>群馬県　長野原町</v>
      </c>
      <c r="I6" s="31" t="str">
        <f t="shared" si="3"/>
        <v>法非適用</v>
      </c>
      <c r="J6" s="31" t="str">
        <f t="shared" si="3"/>
        <v>下水道事業</v>
      </c>
      <c r="K6" s="31" t="str">
        <f t="shared" si="3"/>
        <v>特定地域生活排水処理</v>
      </c>
      <c r="L6" s="31" t="str">
        <f t="shared" si="3"/>
        <v>K3</v>
      </c>
      <c r="M6" s="32" t="str">
        <f t="shared" si="3"/>
        <v>-</v>
      </c>
      <c r="N6" s="32" t="str">
        <f t="shared" si="3"/>
        <v>該当数値なし</v>
      </c>
      <c r="O6" s="32">
        <f t="shared" si="3"/>
        <v>3.6</v>
      </c>
      <c r="P6" s="32">
        <f t="shared" si="3"/>
        <v>100</v>
      </c>
      <c r="Q6" s="32">
        <f t="shared" si="3"/>
        <v>2160</v>
      </c>
      <c r="R6" s="32">
        <f t="shared" si="3"/>
        <v>5966</v>
      </c>
      <c r="S6" s="32">
        <f t="shared" si="3"/>
        <v>133.85</v>
      </c>
      <c r="T6" s="32">
        <f t="shared" si="3"/>
        <v>44.57</v>
      </c>
      <c r="U6" s="32">
        <f t="shared" si="3"/>
        <v>213</v>
      </c>
      <c r="V6" s="32">
        <f t="shared" si="3"/>
        <v>117.5</v>
      </c>
      <c r="W6" s="32">
        <f t="shared" si="3"/>
        <v>1.81</v>
      </c>
      <c r="X6" s="33">
        <f>IF(X7="",NA(),X7)</f>
        <v>100</v>
      </c>
      <c r="Y6" s="33">
        <f t="shared" ref="Y6:AG6" si="4">IF(Y7="",NA(),Y7)</f>
        <v>128.41</v>
      </c>
      <c r="Z6" s="33">
        <f t="shared" si="4"/>
        <v>100</v>
      </c>
      <c r="AA6" s="33">
        <f t="shared" si="4"/>
        <v>100</v>
      </c>
      <c r="AB6" s="33">
        <f t="shared" si="4"/>
        <v>73.67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2">
        <f t="shared" ref="BF6:BN6" si="7">IF(BF7="",NA(),BF7)</f>
        <v>0</v>
      </c>
      <c r="BG6" s="32">
        <f t="shared" si="7"/>
        <v>0</v>
      </c>
      <c r="BH6" s="32">
        <f t="shared" si="7"/>
        <v>0</v>
      </c>
      <c r="BI6" s="32">
        <f t="shared" si="7"/>
        <v>0</v>
      </c>
      <c r="BJ6" s="33">
        <f t="shared" si="7"/>
        <v>442.18</v>
      </c>
      <c r="BK6" s="33">
        <f t="shared" si="7"/>
        <v>421.01</v>
      </c>
      <c r="BL6" s="33">
        <f t="shared" si="7"/>
        <v>430.64</v>
      </c>
      <c r="BM6" s="33">
        <f t="shared" si="7"/>
        <v>446.63</v>
      </c>
      <c r="BN6" s="33">
        <f t="shared" si="7"/>
        <v>416.91</v>
      </c>
      <c r="BO6" s="32" t="str">
        <f>IF(BO7="","",IF(BO7="-","【-】","【"&amp;SUBSTITUTE(TEXT(BO7,"#,##0.00"),"-","△")&amp;"】"))</f>
        <v>【375.36】</v>
      </c>
      <c r="BP6" s="33">
        <f>IF(BP7="",NA(),BP7)</f>
        <v>46.06</v>
      </c>
      <c r="BQ6" s="33">
        <f t="shared" ref="BQ6:BY6" si="8">IF(BQ7="",NA(),BQ7)</f>
        <v>128.41</v>
      </c>
      <c r="BR6" s="33">
        <f t="shared" si="8"/>
        <v>47.61</v>
      </c>
      <c r="BS6" s="33">
        <f t="shared" si="8"/>
        <v>54.95</v>
      </c>
      <c r="BT6" s="33">
        <f t="shared" si="8"/>
        <v>49.67</v>
      </c>
      <c r="BU6" s="33">
        <f t="shared" si="8"/>
        <v>61.59</v>
      </c>
      <c r="BV6" s="33">
        <f t="shared" si="8"/>
        <v>58.98</v>
      </c>
      <c r="BW6" s="33">
        <f t="shared" si="8"/>
        <v>58.78</v>
      </c>
      <c r="BX6" s="33">
        <f t="shared" si="8"/>
        <v>58.53</v>
      </c>
      <c r="BY6" s="33">
        <f t="shared" si="8"/>
        <v>57.93</v>
      </c>
      <c r="BZ6" s="32" t="str">
        <f>IF(BZ7="","",IF(BZ7="-","【-】","【"&amp;SUBSTITUTE(TEXT(BZ7,"#,##0.00"),"-","△")&amp;"】"))</f>
        <v>【60.44】</v>
      </c>
      <c r="CA6" s="33">
        <f>IF(CA7="",NA(),CA7)</f>
        <v>221.48</v>
      </c>
      <c r="CB6" s="33">
        <f t="shared" ref="CB6:CJ6" si="9">IF(CB7="",NA(),CB7)</f>
        <v>85.81</v>
      </c>
      <c r="CC6" s="33">
        <f t="shared" si="9"/>
        <v>230.1</v>
      </c>
      <c r="CD6" s="33">
        <f t="shared" si="9"/>
        <v>196.64</v>
      </c>
      <c r="CE6" s="33">
        <f t="shared" si="9"/>
        <v>240.3</v>
      </c>
      <c r="CF6" s="33">
        <f t="shared" si="9"/>
        <v>242.92</v>
      </c>
      <c r="CG6" s="33">
        <f t="shared" si="9"/>
        <v>253.84</v>
      </c>
      <c r="CH6" s="33">
        <f t="shared" si="9"/>
        <v>257.02999999999997</v>
      </c>
      <c r="CI6" s="33">
        <f t="shared" si="9"/>
        <v>266.57</v>
      </c>
      <c r="CJ6" s="33">
        <f t="shared" si="9"/>
        <v>276.93</v>
      </c>
      <c r="CK6" s="32" t="str">
        <f>IF(CK7="","",IF(CK7="-","【-】","【"&amp;SUBSTITUTE(TEXT(CK7,"#,##0.00"),"-","△")&amp;"】"))</f>
        <v>【267.61】</v>
      </c>
      <c r="CL6" s="32">
        <f>IF(CL7="",NA(),CL7)</f>
        <v>0</v>
      </c>
      <c r="CM6" s="33">
        <f t="shared" ref="CM6:CU6" si="10">IF(CM7="",NA(),CM7)</f>
        <v>47.95</v>
      </c>
      <c r="CN6" s="33">
        <f t="shared" si="10"/>
        <v>64.709999999999994</v>
      </c>
      <c r="CO6" s="33">
        <f t="shared" si="10"/>
        <v>59.8</v>
      </c>
      <c r="CP6" s="33">
        <f t="shared" si="10"/>
        <v>51.96</v>
      </c>
      <c r="CQ6" s="33">
        <f t="shared" si="10"/>
        <v>57.53</v>
      </c>
      <c r="CR6" s="33">
        <f t="shared" si="10"/>
        <v>60.03</v>
      </c>
      <c r="CS6" s="33">
        <f t="shared" si="10"/>
        <v>61.93</v>
      </c>
      <c r="CT6" s="33">
        <f t="shared" si="10"/>
        <v>58.06</v>
      </c>
      <c r="CU6" s="33">
        <f t="shared" si="10"/>
        <v>59.08</v>
      </c>
      <c r="CV6" s="32" t="str">
        <f>IF(CV7="","",IF(CV7="-","【-】","【"&amp;SUBSTITUTE(TEXT(CV7,"#,##0.00"),"-","△")&amp;"】"))</f>
        <v>【57.75】</v>
      </c>
      <c r="CW6" s="33">
        <f>IF(CW7="",NA(),CW7)</f>
        <v>100</v>
      </c>
      <c r="CX6" s="33">
        <f t="shared" ref="CX6:DF6" si="11">IF(CX7="",NA(),CX7)</f>
        <v>100</v>
      </c>
      <c r="CY6" s="33">
        <f t="shared" si="11"/>
        <v>100</v>
      </c>
      <c r="CZ6" s="33">
        <f t="shared" si="11"/>
        <v>100</v>
      </c>
      <c r="DA6" s="33">
        <f t="shared" si="11"/>
        <v>100</v>
      </c>
      <c r="DB6" s="33">
        <f t="shared" si="11"/>
        <v>76.78</v>
      </c>
      <c r="DC6" s="33">
        <f t="shared" si="11"/>
        <v>76.8</v>
      </c>
      <c r="DD6" s="33">
        <f t="shared" si="11"/>
        <v>77.25</v>
      </c>
      <c r="DE6" s="33">
        <f t="shared" si="11"/>
        <v>75.790000000000006</v>
      </c>
      <c r="DF6" s="33">
        <f t="shared" si="11"/>
        <v>77.12</v>
      </c>
      <c r="DG6" s="32" t="str">
        <f>IF(DG7="","",IF(DG7="-","【-】","【"&amp;SUBSTITUTE(TEXT(DG7,"#,##0.00"),"-","△")&amp;"】"))</f>
        <v>【81.06】</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3" t="str">
        <f>IF(ED7="",NA(),ED7)</f>
        <v>-</v>
      </c>
      <c r="EE6" s="33" t="str">
        <f t="shared" ref="EE6:EM6" si="14">IF(EE7="",NA(),EE7)</f>
        <v>-</v>
      </c>
      <c r="EF6" s="33" t="str">
        <f t="shared" si="14"/>
        <v>-</v>
      </c>
      <c r="EG6" s="33" t="str">
        <f t="shared" si="14"/>
        <v>-</v>
      </c>
      <c r="EH6" s="33" t="str">
        <f t="shared" si="14"/>
        <v>-</v>
      </c>
      <c r="EI6" s="33" t="str">
        <f t="shared" si="14"/>
        <v>-</v>
      </c>
      <c r="EJ6" s="33" t="str">
        <f t="shared" si="14"/>
        <v>-</v>
      </c>
      <c r="EK6" s="33" t="str">
        <f t="shared" si="14"/>
        <v>-</v>
      </c>
      <c r="EL6" s="33" t="str">
        <f t="shared" si="14"/>
        <v>-</v>
      </c>
      <c r="EM6" s="33" t="str">
        <f t="shared" si="14"/>
        <v>-</v>
      </c>
      <c r="EN6" s="32" t="str">
        <f>IF(EN7="","",IF(EN7="-","【-】","【"&amp;SUBSTITUTE(TEXT(EN7,"#,##0.00"),"-","△")&amp;"】"))</f>
        <v>【-】</v>
      </c>
    </row>
    <row r="7" spans="1:144" s="34" customFormat="1">
      <c r="A7" s="26"/>
      <c r="B7" s="35">
        <v>2014</v>
      </c>
      <c r="C7" s="35">
        <v>104248</v>
      </c>
      <c r="D7" s="35">
        <v>47</v>
      </c>
      <c r="E7" s="35">
        <v>18</v>
      </c>
      <c r="F7" s="35">
        <v>0</v>
      </c>
      <c r="G7" s="35">
        <v>0</v>
      </c>
      <c r="H7" s="35" t="s">
        <v>96</v>
      </c>
      <c r="I7" s="35" t="s">
        <v>97</v>
      </c>
      <c r="J7" s="35" t="s">
        <v>98</v>
      </c>
      <c r="K7" s="35" t="s">
        <v>99</v>
      </c>
      <c r="L7" s="35" t="s">
        <v>100</v>
      </c>
      <c r="M7" s="36" t="s">
        <v>101</v>
      </c>
      <c r="N7" s="36" t="s">
        <v>102</v>
      </c>
      <c r="O7" s="36">
        <v>3.6</v>
      </c>
      <c r="P7" s="36">
        <v>100</v>
      </c>
      <c r="Q7" s="36">
        <v>2160</v>
      </c>
      <c r="R7" s="36">
        <v>5966</v>
      </c>
      <c r="S7" s="36">
        <v>133.85</v>
      </c>
      <c r="T7" s="36">
        <v>44.57</v>
      </c>
      <c r="U7" s="36">
        <v>213</v>
      </c>
      <c r="V7" s="36">
        <v>117.5</v>
      </c>
      <c r="W7" s="36">
        <v>1.81</v>
      </c>
      <c r="X7" s="36">
        <v>100</v>
      </c>
      <c r="Y7" s="36">
        <v>128.41</v>
      </c>
      <c r="Z7" s="36">
        <v>100</v>
      </c>
      <c r="AA7" s="36">
        <v>100</v>
      </c>
      <c r="AB7" s="36">
        <v>73.67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0</v>
      </c>
      <c r="BG7" s="36">
        <v>0</v>
      </c>
      <c r="BH7" s="36">
        <v>0</v>
      </c>
      <c r="BI7" s="36">
        <v>0</v>
      </c>
      <c r="BJ7" s="36">
        <v>442.18</v>
      </c>
      <c r="BK7" s="36">
        <v>421.01</v>
      </c>
      <c r="BL7" s="36">
        <v>430.64</v>
      </c>
      <c r="BM7" s="36">
        <v>446.63</v>
      </c>
      <c r="BN7" s="36">
        <v>416.91</v>
      </c>
      <c r="BO7" s="36">
        <v>375.36</v>
      </c>
      <c r="BP7" s="36">
        <v>46.06</v>
      </c>
      <c r="BQ7" s="36">
        <v>128.41</v>
      </c>
      <c r="BR7" s="36">
        <v>47.61</v>
      </c>
      <c r="BS7" s="36">
        <v>54.95</v>
      </c>
      <c r="BT7" s="36">
        <v>49.67</v>
      </c>
      <c r="BU7" s="36">
        <v>61.59</v>
      </c>
      <c r="BV7" s="36">
        <v>58.98</v>
      </c>
      <c r="BW7" s="36">
        <v>58.78</v>
      </c>
      <c r="BX7" s="36">
        <v>58.53</v>
      </c>
      <c r="BY7" s="36">
        <v>57.93</v>
      </c>
      <c r="BZ7" s="36">
        <v>60.44</v>
      </c>
      <c r="CA7" s="36">
        <v>221.48</v>
      </c>
      <c r="CB7" s="36">
        <v>85.81</v>
      </c>
      <c r="CC7" s="36">
        <v>230.1</v>
      </c>
      <c r="CD7" s="36">
        <v>196.64</v>
      </c>
      <c r="CE7" s="36">
        <v>240.3</v>
      </c>
      <c r="CF7" s="36">
        <v>242.92</v>
      </c>
      <c r="CG7" s="36">
        <v>253.84</v>
      </c>
      <c r="CH7" s="36">
        <v>257.02999999999997</v>
      </c>
      <c r="CI7" s="36">
        <v>266.57</v>
      </c>
      <c r="CJ7" s="36">
        <v>276.93</v>
      </c>
      <c r="CK7" s="36">
        <v>267.61</v>
      </c>
      <c r="CL7" s="36">
        <v>0</v>
      </c>
      <c r="CM7" s="36">
        <v>47.95</v>
      </c>
      <c r="CN7" s="36">
        <v>64.709999999999994</v>
      </c>
      <c r="CO7" s="36">
        <v>59.8</v>
      </c>
      <c r="CP7" s="36">
        <v>51.96</v>
      </c>
      <c r="CQ7" s="36">
        <v>57.53</v>
      </c>
      <c r="CR7" s="36">
        <v>60.03</v>
      </c>
      <c r="CS7" s="36">
        <v>61.93</v>
      </c>
      <c r="CT7" s="36">
        <v>58.06</v>
      </c>
      <c r="CU7" s="36">
        <v>59.08</v>
      </c>
      <c r="CV7" s="36">
        <v>57.75</v>
      </c>
      <c r="CW7" s="36">
        <v>100</v>
      </c>
      <c r="CX7" s="36">
        <v>100</v>
      </c>
      <c r="CY7" s="36">
        <v>100</v>
      </c>
      <c r="CZ7" s="36">
        <v>100</v>
      </c>
      <c r="DA7" s="36">
        <v>100</v>
      </c>
      <c r="DB7" s="36">
        <v>76.78</v>
      </c>
      <c r="DC7" s="36">
        <v>76.8</v>
      </c>
      <c r="DD7" s="36">
        <v>77.25</v>
      </c>
      <c r="DE7" s="36">
        <v>75.790000000000006</v>
      </c>
      <c r="DF7" s="36">
        <v>77.12</v>
      </c>
      <c r="DG7" s="36">
        <v>81.06</v>
      </c>
      <c r="DH7" s="36"/>
      <c r="DI7" s="36"/>
      <c r="DJ7" s="36"/>
      <c r="DK7" s="36"/>
      <c r="DL7" s="36"/>
      <c r="DM7" s="36"/>
      <c r="DN7" s="36"/>
      <c r="DO7" s="36"/>
      <c r="DP7" s="36"/>
      <c r="DQ7" s="36"/>
      <c r="DR7" s="36"/>
      <c r="DS7" s="36"/>
      <c r="DT7" s="36"/>
      <c r="DU7" s="36"/>
      <c r="DV7" s="36"/>
      <c r="DW7" s="36"/>
      <c r="DX7" s="36"/>
      <c r="DY7" s="36"/>
      <c r="DZ7" s="36"/>
      <c r="EA7" s="36"/>
      <c r="EB7" s="36"/>
      <c r="EC7" s="36"/>
      <c r="ED7" s="36" t="s">
        <v>101</v>
      </c>
      <c r="EE7" s="36" t="s">
        <v>101</v>
      </c>
      <c r="EF7" s="36" t="s">
        <v>101</v>
      </c>
      <c r="EG7" s="36" t="s">
        <v>101</v>
      </c>
      <c r="EH7" s="36" t="s">
        <v>101</v>
      </c>
      <c r="EI7" s="36" t="s">
        <v>101</v>
      </c>
      <c r="EJ7" s="36" t="s">
        <v>101</v>
      </c>
      <c r="EK7" s="36" t="s">
        <v>101</v>
      </c>
      <c r="EL7" s="36" t="s">
        <v>101</v>
      </c>
      <c r="EM7" s="36" t="s">
        <v>101</v>
      </c>
      <c r="EN7" s="36" t="s">
        <v>101</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2016-02-03T09:24:50Z</dcterms:created>
  <dcterms:modified xsi:type="dcterms:W3CDTF">2016-02-23T03:00:28Z</dcterms:modified>
  <cp:category/>
</cp:coreProperties>
</file>