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下仁田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<sst xmlns="http://schemas.openxmlformats.org/spreadsheetml/2006/main" count="232" uniqueCount="111">
  <si>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</si>
  <si>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</si>
  <si>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</si>
  <si>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</si>
  <si>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</si>
  <si>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</si>
  <si>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</si>
  <si>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</si>
  <si>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</si>
  <si>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</si>
  <si>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</si>
  <si>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</si>
  <si>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</si>
  <si>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</si>
  <si>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</si>
  <si>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</si>
  <si>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</si>
  <si>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</si>
  <si>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</si>
  <si>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</si>
  <si>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</si>
  <si>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</si>
  <si>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</si>
  <si>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</si>
  <si>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</si>
  <si>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</si>
  <si>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</si>
  <si>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</si>
  <si>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</si>
  <si>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</si>
  <si>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</si>
  <si>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</si>
  <si>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</si>
  <si>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</si>
  <si>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</si>
  <si>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</si>
  <si>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</si>
  <si>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</si>
  <si>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</si>
  <si>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</si>
  <si>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</si>
  <si>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</si>
  <si>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</si>
  <si>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</si>
  <si>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</si>
  <si>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</si>
  <si>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</si>
  <si>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</si>
  <si>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</si>
  <si>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</si>
  <si>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</si>
  <si>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</si>
  <si>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</si>
  <si>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</si>
  <si>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</si>
  <si>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</si>
  <si>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</si>
  <si>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</si>
  <si>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</si>
  <si>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</si>
  <si>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</si>
  <si>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</si>
  <si>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</si>
  <si>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</si>
  <si>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</si>
  <si>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</si>
  <si>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</si>
  <si>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</si>
  <si>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</si>
  <si>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</si>
  <si>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</si>
  <si>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</si>
  <si>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</si>
  <si>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</si>
  <si>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</si>
  <si>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</si>
  <si>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</si>
  <si>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</si>
  <si>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</si>
  <si>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</si>
  <si>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</si>
  <si>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</si>
  <si>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</si>
  <si>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</si>
  <si>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</si>
  <si>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</si>
  <si>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</si>
  <si>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</si>
  <si>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</si>
  <si>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</si>
  <si>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</si>
  <si>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</si>
  <si>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</si>
  <si>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</si>
  <si>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</si>
  <si>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</si>
  <si>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下仁田町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</si>
  <si>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</si>
  <si>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</si>
  <si>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</si>
  <si>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</si>
  <si>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</si>
  <si>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</si>
  <si>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</si>
  <si>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</si>
  <si>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</si>
  <si>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</si>
  <si>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</si>
  <si>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・下仁田町では平成20年度より市町村設置型浄化槽事業を行っており、国庫補助金・県費補助金・設置者負担金及び起債で事業を行っている。
　④表からも読み取れるように債務残高は類似市町村の倍近くあり、経費回収率は類似市町村よりは高い数値で推移しているものの100％には達していない。
　また100％に達してはいないが、施設利用率は類似団体との数値と同じ程度に推移しており、水洗化率に関しては、類似市町村よりも高い数値で推移している。
　総合的にみると、①表でみるように、経営は赤字の年と黒字の年がある。ただし、浄化槽の腐朽化により将来的には修繕費が増大していくことが見込まれる。したがって、このままの経営でいくと将来的には赤字経営になってしまう為、料金体制などの見直しが必要になってくると考えられる。</t>
    <rPh sb="1" eb="5">
      <t>シモニタマチ</t>
    </rPh>
    <rPh sb="7" eb="9">
      <t>ヘイセイ</t>
    </rPh>
    <rPh sb="11" eb="12">
      <t>ネン</t>
    </rPh>
    <rPh sb="12" eb="13">
      <t>ド</t>
    </rPh>
    <rPh sb="15" eb="18">
      <t>シチョウソン</t>
    </rPh>
    <rPh sb="18" eb="20">
      <t>セッチ</t>
    </rPh>
    <rPh sb="20" eb="21">
      <t>カタ</t>
    </rPh>
    <rPh sb="21" eb="24">
      <t>ジョウカソウ</t>
    </rPh>
    <rPh sb="24" eb="26">
      <t>ジギョウ</t>
    </rPh>
    <rPh sb="27" eb="28">
      <t>オコナ</t>
    </rPh>
    <rPh sb="33" eb="35">
      <t>コッコ</t>
    </rPh>
    <rPh sb="35" eb="38">
      <t>ホジョキン</t>
    </rPh>
    <rPh sb="39" eb="41">
      <t>ケンピ</t>
    </rPh>
    <rPh sb="41" eb="43">
      <t>ホジョ</t>
    </rPh>
    <rPh sb="43" eb="44">
      <t>キン</t>
    </rPh>
    <rPh sb="45" eb="47">
      <t>セッチ</t>
    </rPh>
    <rPh sb="47" eb="48">
      <t>シャ</t>
    </rPh>
    <rPh sb="48" eb="51">
      <t>フタンキン</t>
    </rPh>
    <rPh sb="51" eb="52">
      <t>オヨ</t>
    </rPh>
    <rPh sb="53" eb="55">
      <t>キサイ</t>
    </rPh>
    <rPh sb="56" eb="58">
      <t>ジギョウ</t>
    </rPh>
    <rPh sb="59" eb="60">
      <t>オコナ</t>
    </rPh>
    <rPh sb="68" eb="69">
      <t>ヒョウ</t>
    </rPh>
    <rPh sb="72" eb="73">
      <t>ヨ</t>
    </rPh>
    <rPh sb="74" eb="75">
      <t>ト</t>
    </rPh>
    <rPh sb="80" eb="82">
      <t>サイム</t>
    </rPh>
    <rPh sb="82" eb="84">
      <t>ザンダカ</t>
    </rPh>
    <rPh sb="85" eb="87">
      <t>ルイジ</t>
    </rPh>
    <rPh sb="87" eb="90">
      <t>シチョウソン</t>
    </rPh>
    <rPh sb="91" eb="92">
      <t>バイ</t>
    </rPh>
    <rPh sb="92" eb="93">
      <t>チカ</t>
    </rPh>
    <rPh sb="97" eb="99">
      <t>ケイヒ</t>
    </rPh>
    <rPh sb="99" eb="101">
      <t>カイシュウ</t>
    </rPh>
    <rPh sb="101" eb="102">
      <t>リツ</t>
    </rPh>
    <rPh sb="131" eb="132">
      <t>タッ</t>
    </rPh>
    <rPh sb="147" eb="148">
      <t>タッ</t>
    </rPh>
    <rPh sb="156" eb="158">
      <t>シセツ</t>
    </rPh>
    <rPh sb="158" eb="161">
      <t>リヨウリツ</t>
    </rPh>
    <rPh sb="162" eb="164">
      <t>ルイジ</t>
    </rPh>
    <rPh sb="164" eb="166">
      <t>ダンタイ</t>
    </rPh>
    <rPh sb="168" eb="170">
      <t>スウチ</t>
    </rPh>
    <rPh sb="171" eb="172">
      <t>オナ</t>
    </rPh>
    <rPh sb="173" eb="175">
      <t>テイド</t>
    </rPh>
    <rPh sb="176" eb="178">
      <t>スイイ</t>
    </rPh>
    <rPh sb="183" eb="186">
      <t>スイセンカ</t>
    </rPh>
    <rPh sb="186" eb="187">
      <t>リツ</t>
    </rPh>
    <rPh sb="188" eb="189">
      <t>カン</t>
    </rPh>
    <rPh sb="193" eb="195">
      <t>ルイジ</t>
    </rPh>
    <rPh sb="195" eb="198">
      <t>シチョウソン</t>
    </rPh>
    <rPh sb="201" eb="202">
      <t>タカ</t>
    </rPh>
    <rPh sb="203" eb="205">
      <t>スウチ</t>
    </rPh>
    <rPh sb="206" eb="208">
      <t>スイイ</t>
    </rPh>
    <rPh sb="215" eb="218">
      <t>ソウゴウテキ</t>
    </rPh>
    <rPh sb="224" eb="225">
      <t>ヒョウ</t>
    </rPh>
    <rPh sb="232" eb="234">
      <t>ケイエイ</t>
    </rPh>
    <rPh sb="235" eb="237">
      <t>アカジ</t>
    </rPh>
    <rPh sb="238" eb="239">
      <t>トシ</t>
    </rPh>
    <rPh sb="240" eb="242">
      <t>クロジ</t>
    </rPh>
    <rPh sb="243" eb="244">
      <t>トシ</t>
    </rPh>
    <rPh sb="252" eb="255">
      <t>ジョウカソウ</t>
    </rPh>
    <rPh sb="256" eb="258">
      <t>フキュウ</t>
    </rPh>
    <rPh sb="258" eb="259">
      <t>カ</t>
    </rPh>
    <rPh sb="262" eb="265">
      <t>ショウライテキ</t>
    </rPh>
    <rPh sb="267" eb="269">
      <t>シュウゼン</t>
    </rPh>
    <rPh sb="269" eb="270">
      <t>ヒ</t>
    </rPh>
    <rPh sb="271" eb="273">
      <t>ゾウダイ</t>
    </rPh>
    <rPh sb="280" eb="282">
      <t>ミコ</t>
    </rPh>
    <rPh sb="297" eb="299">
      <t>ケイエイ</t>
    </rPh>
    <rPh sb="303" eb="306">
      <t>ショウライテキ</t>
    </rPh>
    <rPh sb="308" eb="310">
      <t>アカジ</t>
    </rPh>
    <rPh sb="310" eb="312">
      <t>ケイエイ</t>
    </rPh>
    <rPh sb="319" eb="320">
      <t>タメ</t>
    </rPh>
    <rPh sb="321" eb="323">
      <t>リョウキン</t>
    </rPh>
    <rPh sb="323" eb="325">
      <t>タイセイ</t>
    </rPh>
    <rPh sb="328" eb="330">
      <t>ミナオ</t>
    </rPh>
    <rPh sb="332" eb="334">
      <t>ヒツヨウ</t>
    </rPh>
    <rPh sb="341" eb="342">
      <t>カンガ</t>
    </rPh>
    <phoneticPr fontId="4"/>
  </si>
  <si>
    <t>・市町村設置型浄化槽事業を進めていく上では、今後、消費税の増税にともなう、工事費・管理委託費の増大化、老朽化にともなう修繕費の増大化など幾つか課題はあるものの、経営赤字にならないよう工夫・対策を講じ、鏑川源流の町として今後も浄化槽普及に努め、清流の復元を目指したいと考える。</t>
    <rPh sb="13" eb="14">
      <t>スス</t>
    </rPh>
    <rPh sb="18" eb="19">
      <t>ウエ</t>
    </rPh>
    <rPh sb="22" eb="24">
      <t>コンゴ</t>
    </rPh>
    <rPh sb="25" eb="28">
      <t>ショウヒゼイ</t>
    </rPh>
    <rPh sb="29" eb="31">
      <t>ゾウゼイ</t>
    </rPh>
    <rPh sb="37" eb="39">
      <t>コウジ</t>
    </rPh>
    <rPh sb="39" eb="40">
      <t>ヒ</t>
    </rPh>
    <rPh sb="41" eb="43">
      <t>カンリ</t>
    </rPh>
    <rPh sb="43" eb="45">
      <t>イタク</t>
    </rPh>
    <rPh sb="45" eb="46">
      <t>ヒ</t>
    </rPh>
    <rPh sb="47" eb="50">
      <t>ゾウダイカ</t>
    </rPh>
    <rPh sb="51" eb="54">
      <t>ロウキュウカ</t>
    </rPh>
    <rPh sb="59" eb="61">
      <t>シュウゼン</t>
    </rPh>
    <rPh sb="61" eb="62">
      <t>ヒ</t>
    </rPh>
    <rPh sb="63" eb="66">
      <t>ゾウダイカ</t>
    </rPh>
    <rPh sb="68" eb="69">
      <t>イク</t>
    </rPh>
    <rPh sb="71" eb="73">
      <t>カダイ</t>
    </rPh>
    <rPh sb="80" eb="82">
      <t>ケイエイ</t>
    </rPh>
    <rPh sb="82" eb="84">
      <t>アカジ</t>
    </rPh>
    <rPh sb="91" eb="93">
      <t>クフウ</t>
    </rPh>
    <rPh sb="94" eb="96">
      <t>タイサク</t>
    </rPh>
    <rPh sb="97" eb="98">
      <t>コウ</t>
    </rPh>
    <rPh sb="100" eb="101">
      <t>カブラ</t>
    </rPh>
    <rPh sb="101" eb="102">
      <t>カワ</t>
    </rPh>
    <rPh sb="102" eb="104">
      <t>ゲンリュウ</t>
    </rPh>
    <rPh sb="105" eb="106">
      <t>マチ</t>
    </rPh>
    <rPh sb="109" eb="111">
      <t>コンゴ</t>
    </rPh>
    <rPh sb="112" eb="115">
      <t>ジョウカソウ</t>
    </rPh>
    <rPh sb="115" eb="117">
      <t>フキュウ</t>
    </rPh>
    <rPh sb="118" eb="119">
      <t>ツト</t>
    </rPh>
    <rPh sb="121" eb="123">
      <t>セイリュウ</t>
    </rPh>
    <rPh sb="124" eb="126">
      <t>フクゲン</t>
    </rPh>
    <rPh sb="127" eb="129">
      <t>メザ</t>
    </rPh>
    <rPh sb="133" eb="134">
      <t>カンガ</t>
    </rPh>
    <phoneticPr fontId="4"/>
  </si>
  <si>
    <t>・下仁田町では現在浄化槽の普及推進を行っており、老朽化にともなう、修繕が多いわけではないが、年々増加傾向にある。将来的に浄化槽の普及が広くなされた後には、修繕が多くなる時代がやってくるので、修繕の少ない今のうちに、将来の準備をしておくことが必要とな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</si>
</sst>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0634416"/>
        <c:axId val="2268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30634416"/>
        <c:axId val="226891392"/>
      </c:lineChart>
      <c:dateAx>
        <c:axId val="230634416"/>
        <c:scaling>
          <c:orientation val="minMax"/>
        </c:scaling>
        <c:delete val="1"/>
        <c:axPos val="b"/>
        <c:numFmt formatCode="ge" sourceLinked="1"/>
        <c:majorTickMark val="none"/>
        <c:minorTickMark val="none"/>
        <c:tickLblPos val="none"/>
        <c:crossAx val="226891392"/>
        <c:crosses val="autoZero"/>
        <c:auto val="1"/>
        <c:lblOffset val="100"/>
        <c:baseTimeUnit val="years"/>
      </c:dateAx>
      <c:valAx>
        <c:axId val="2268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3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59.35</c:v>
                </c:pt>
                <c:pt idx="1">
                  <c:v>60.36</c:v>
                </c:pt>
                <c:pt idx="2">
                  <c:v>60.89</c:v>
                </c:pt>
                <c:pt idx="3">
                  <c:v>59.71</c:v>
                </c:pt>
                <c:pt idx="4">
                  <c:v>59.09</c:v>
                </c:pt>
              </c:numCache>
            </c:numRef>
          </c:val>
        </c:ser>
        <c:dLbls>
          <c:showLegendKey val="0"/>
          <c:showVal val="0"/>
          <c:showCatName val="0"/>
          <c:showSerName val="0"/>
          <c:showPercent val="0"/>
          <c:showBubbleSize val="0"/>
        </c:dLbls>
        <c:gapWidth val="150"/>
        <c:axId val="388466040"/>
        <c:axId val="3884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388466040"/>
        <c:axId val="388466432"/>
      </c:lineChart>
      <c:dateAx>
        <c:axId val="388466040"/>
        <c:scaling>
          <c:orientation val="minMax"/>
        </c:scaling>
        <c:delete val="1"/>
        <c:axPos val="b"/>
        <c:numFmt formatCode="ge" sourceLinked="1"/>
        <c:majorTickMark val="none"/>
        <c:minorTickMark val="none"/>
        <c:tickLblPos val="none"/>
        <c:crossAx val="388466432"/>
        <c:crosses val="autoZero"/>
        <c:auto val="1"/>
        <c:lblOffset val="100"/>
        <c:baseTimeUnit val="years"/>
      </c:dateAx>
      <c:valAx>
        <c:axId val="3884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46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88467608"/>
        <c:axId val="3884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388467608"/>
        <c:axId val="388468000"/>
      </c:lineChart>
      <c:dateAx>
        <c:axId val="388467608"/>
        <c:scaling>
          <c:orientation val="minMax"/>
        </c:scaling>
        <c:delete val="1"/>
        <c:axPos val="b"/>
        <c:numFmt formatCode="ge" sourceLinked="1"/>
        <c:majorTickMark val="none"/>
        <c:minorTickMark val="none"/>
        <c:tickLblPos val="none"/>
        <c:crossAx val="388468000"/>
        <c:crosses val="autoZero"/>
        <c:auto val="1"/>
        <c:lblOffset val="100"/>
        <c:baseTimeUnit val="years"/>
      </c:dateAx>
      <c:valAx>
        <c:axId val="38846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46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99.83</c:v>
                </c:pt>
                <c:pt idx="1">
                  <c:v>94.23</c:v>
                </c:pt>
                <c:pt idx="2">
                  <c:v>101.31</c:v>
                </c:pt>
                <c:pt idx="3">
                  <c:v>106.94</c:v>
                </c:pt>
                <c:pt idx="4">
                  <c:v>93.44</c:v>
                </c:pt>
              </c:numCache>
            </c:numRef>
          </c:val>
        </c:ser>
        <c:dLbls>
          <c:showLegendKey val="0"/>
          <c:showVal val="0"/>
          <c:showCatName val="0"/>
          <c:showSerName val="0"/>
          <c:showPercent val="0"/>
          <c:showBubbleSize val="0"/>
        </c:dLbls>
        <c:gapWidth val="150"/>
        <c:axId val="388240192"/>
        <c:axId val="38824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240192"/>
        <c:axId val="388240584"/>
      </c:lineChart>
      <c:dateAx>
        <c:axId val="388240192"/>
        <c:scaling>
          <c:orientation val="minMax"/>
        </c:scaling>
        <c:delete val="1"/>
        <c:axPos val="b"/>
        <c:numFmt formatCode="ge" sourceLinked="1"/>
        <c:majorTickMark val="none"/>
        <c:minorTickMark val="none"/>
        <c:tickLblPos val="none"/>
        <c:crossAx val="388240584"/>
        <c:crosses val="autoZero"/>
        <c:auto val="1"/>
        <c:lblOffset val="100"/>
        <c:baseTimeUnit val="years"/>
      </c:dateAx>
      <c:valAx>
        <c:axId val="38824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2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241760"/>
        <c:axId val="38824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241760"/>
        <c:axId val="388242152"/>
      </c:lineChart>
      <c:dateAx>
        <c:axId val="388241760"/>
        <c:scaling>
          <c:orientation val="minMax"/>
        </c:scaling>
        <c:delete val="1"/>
        <c:axPos val="b"/>
        <c:numFmt formatCode="ge" sourceLinked="1"/>
        <c:majorTickMark val="none"/>
        <c:minorTickMark val="none"/>
        <c:tickLblPos val="none"/>
        <c:crossAx val="388242152"/>
        <c:crosses val="autoZero"/>
        <c:auto val="1"/>
        <c:lblOffset val="100"/>
        <c:baseTimeUnit val="years"/>
      </c:dateAx>
      <c:valAx>
        <c:axId val="38824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2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603752"/>
        <c:axId val="38860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603752"/>
        <c:axId val="388604144"/>
      </c:lineChart>
      <c:dateAx>
        <c:axId val="388603752"/>
        <c:scaling>
          <c:orientation val="minMax"/>
        </c:scaling>
        <c:delete val="1"/>
        <c:axPos val="b"/>
        <c:numFmt formatCode="ge" sourceLinked="1"/>
        <c:majorTickMark val="none"/>
        <c:minorTickMark val="none"/>
        <c:tickLblPos val="none"/>
        <c:crossAx val="388604144"/>
        <c:crosses val="autoZero"/>
        <c:auto val="1"/>
        <c:lblOffset val="100"/>
        <c:baseTimeUnit val="years"/>
      </c:dateAx>
      <c:valAx>
        <c:axId val="38860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60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605320"/>
        <c:axId val="38860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605320"/>
        <c:axId val="388605712"/>
      </c:lineChart>
      <c:dateAx>
        <c:axId val="388605320"/>
        <c:scaling>
          <c:orientation val="minMax"/>
        </c:scaling>
        <c:delete val="1"/>
        <c:axPos val="b"/>
        <c:numFmt formatCode="ge" sourceLinked="1"/>
        <c:majorTickMark val="none"/>
        <c:minorTickMark val="none"/>
        <c:tickLblPos val="none"/>
        <c:crossAx val="388605712"/>
        <c:crosses val="autoZero"/>
        <c:auto val="1"/>
        <c:lblOffset val="100"/>
        <c:baseTimeUnit val="years"/>
      </c:dateAx>
      <c:valAx>
        <c:axId val="38860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60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606888"/>
        <c:axId val="38860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606888"/>
        <c:axId val="388607280"/>
      </c:lineChart>
      <c:dateAx>
        <c:axId val="388606888"/>
        <c:scaling>
          <c:orientation val="minMax"/>
        </c:scaling>
        <c:delete val="1"/>
        <c:axPos val="b"/>
        <c:numFmt formatCode="ge" sourceLinked="1"/>
        <c:majorTickMark val="none"/>
        <c:minorTickMark val="none"/>
        <c:tickLblPos val="none"/>
        <c:crossAx val="388607280"/>
        <c:crosses val="autoZero"/>
        <c:auto val="1"/>
        <c:lblOffset val="100"/>
        <c:baseTimeUnit val="years"/>
      </c:dateAx>
      <c:valAx>
        <c:axId val="38860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60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988.64</c:v>
                </c:pt>
                <c:pt idx="1">
                  <c:v>786.75</c:v>
                </c:pt>
                <c:pt idx="2">
                  <c:v>765.28</c:v>
                </c:pt>
                <c:pt idx="3">
                  <c:v>765.48</c:v>
                </c:pt>
                <c:pt idx="4">
                  <c:v>690.8</c:v>
                </c:pt>
              </c:numCache>
            </c:numRef>
          </c:val>
        </c:ser>
        <c:dLbls>
          <c:showLegendKey val="0"/>
          <c:showVal val="0"/>
          <c:showCatName val="0"/>
          <c:showSerName val="0"/>
          <c:showPercent val="0"/>
          <c:showBubbleSize val="0"/>
        </c:dLbls>
        <c:gapWidth val="150"/>
        <c:axId val="388269928"/>
        <c:axId val="38827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388269928"/>
        <c:axId val="388270320"/>
      </c:lineChart>
      <c:dateAx>
        <c:axId val="388269928"/>
        <c:scaling>
          <c:orientation val="minMax"/>
        </c:scaling>
        <c:delete val="1"/>
        <c:axPos val="b"/>
        <c:numFmt formatCode="ge" sourceLinked="1"/>
        <c:majorTickMark val="none"/>
        <c:minorTickMark val="none"/>
        <c:tickLblPos val="none"/>
        <c:crossAx val="388270320"/>
        <c:crosses val="autoZero"/>
        <c:auto val="1"/>
        <c:lblOffset val="100"/>
        <c:baseTimeUnit val="years"/>
      </c:dateAx>
      <c:valAx>
        <c:axId val="38827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26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95.31</c:v>
                </c:pt>
                <c:pt idx="1">
                  <c:v>89.13</c:v>
                </c:pt>
                <c:pt idx="2">
                  <c:v>93.69</c:v>
                </c:pt>
                <c:pt idx="3">
                  <c:v>82.05</c:v>
                </c:pt>
                <c:pt idx="4">
                  <c:v>75.48</c:v>
                </c:pt>
              </c:numCache>
            </c:numRef>
          </c:val>
        </c:ser>
        <c:dLbls>
          <c:showLegendKey val="0"/>
          <c:showVal val="0"/>
          <c:showCatName val="0"/>
          <c:showSerName val="0"/>
          <c:showPercent val="0"/>
          <c:showBubbleSize val="0"/>
        </c:dLbls>
        <c:gapWidth val="150"/>
        <c:axId val="388722952"/>
        <c:axId val="38872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388722952"/>
        <c:axId val="388723344"/>
      </c:lineChart>
      <c:dateAx>
        <c:axId val="388722952"/>
        <c:scaling>
          <c:orientation val="minMax"/>
        </c:scaling>
        <c:delete val="1"/>
        <c:axPos val="b"/>
        <c:numFmt formatCode="ge" sourceLinked="1"/>
        <c:majorTickMark val="none"/>
        <c:minorTickMark val="none"/>
        <c:tickLblPos val="none"/>
        <c:crossAx val="388723344"/>
        <c:crosses val="autoZero"/>
        <c:auto val="1"/>
        <c:lblOffset val="100"/>
        <c:baseTimeUnit val="years"/>
      </c:dateAx>
      <c:valAx>
        <c:axId val="38872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2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176.02</c:v>
                </c:pt>
                <c:pt idx="1">
                  <c:v>181.55</c:v>
                </c:pt>
                <c:pt idx="2">
                  <c:v>169.5</c:v>
                </c:pt>
                <c:pt idx="3">
                  <c:v>207.24</c:v>
                </c:pt>
                <c:pt idx="4">
                  <c:v>239.92</c:v>
                </c:pt>
              </c:numCache>
            </c:numRef>
          </c:val>
        </c:ser>
        <c:dLbls>
          <c:showLegendKey val="0"/>
          <c:showVal val="0"/>
          <c:showCatName val="0"/>
          <c:showSerName val="0"/>
          <c:showPercent val="0"/>
          <c:showBubbleSize val="0"/>
        </c:dLbls>
        <c:gapWidth val="150"/>
        <c:axId val="388464472"/>
        <c:axId val="3884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388464472"/>
        <c:axId val="388464864"/>
      </c:lineChart>
      <c:dateAx>
        <c:axId val="388464472"/>
        <c:scaling>
          <c:orientation val="minMax"/>
        </c:scaling>
        <c:delete val="1"/>
        <c:axPos val="b"/>
        <c:numFmt formatCode="ge" sourceLinked="1"/>
        <c:majorTickMark val="none"/>
        <c:minorTickMark val="none"/>
        <c:tickLblPos val="none"/>
        <c:crossAx val="388464864"/>
        <c:crosses val="autoZero"/>
        <c:auto val="1"/>
        <c:lblOffset val="100"/>
        <c:baseTimeUnit val="years"/>
      </c:dateAx>
      <c:valAx>
        <c:axId val="3884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46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3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下仁田町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8405</v>
      </c>
      <c r="AM8" s="47"/>
      <c r="AN8" s="47"/>
      <c r="AO8" s="47"/>
      <c r="AP8" s="47"/>
      <c r="AQ8" s="47"/>
      <c r="AR8" s="47"/>
      <c r="AS8" s="47"/>
      <c r="AT8" s="43">
        <f>データ!S6</f>
        <v>188.38</v>
      </c>
      <c r="AU8" s="43"/>
      <c r="AV8" s="43"/>
      <c r="AW8" s="43"/>
      <c r="AX8" s="43"/>
      <c r="AY8" s="43"/>
      <c r="AZ8" s="43"/>
      <c r="BA8" s="43"/>
      <c r="BB8" s="43">
        <f>データ!T6</f>
        <v>44.62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12.46</v>
      </c>
      <c r="Q10" s="43"/>
      <c r="R10" s="43"/>
      <c r="S10" s="43"/>
      <c r="T10" s="43"/>
      <c r="U10" s="43"/>
      <c r="V10" s="43"/>
      <c r="W10" s="43">
        <f>データ!P6</f>
        <v>100</v>
      </c>
      <c r="X10" s="43"/>
      <c r="Y10" s="43"/>
      <c r="Z10" s="43"/>
      <c r="AA10" s="43"/>
      <c r="AB10" s="43"/>
      <c r="AC10" s="43"/>
      <c r="AD10" s="47">
        <f>データ!Q6</f>
        <v>4000</v>
      </c>
      <c r="AE10" s="47"/>
      <c r="AF10" s="47"/>
      <c r="AG10" s="47"/>
      <c r="AH10" s="47"/>
      <c r="AI10" s="47"/>
      <c r="AJ10" s="47"/>
      <c r="AK10" s="2"/>
      <c r="AL10" s="47">
        <f>データ!U6</f>
        <v>1037</v>
      </c>
      <c r="AM10" s="47"/>
      <c r="AN10" s="47"/>
      <c r="AO10" s="47"/>
      <c r="AP10" s="47"/>
      <c r="AQ10" s="47"/>
      <c r="AR10" s="47"/>
      <c r="AS10" s="47"/>
      <c r="AT10" s="43">
        <f>データ!V6</f>
        <v>0.09</v>
      </c>
      <c r="AU10" s="43"/>
      <c r="AV10" s="43"/>
      <c r="AW10" s="43"/>
      <c r="AX10" s="43"/>
      <c r="AY10" s="43"/>
      <c r="AZ10" s="43"/>
      <c r="BA10" s="43"/>
      <c r="BB10" s="43">
        <f>データ!W6</f>
        <v>11522.22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P14" sqref="CP14"/>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103829</v>
      </c>
      <c r="D6" s="31">
        <f t="shared" si="3"/>
        <v>47</v>
      </c>
      <c r="E6" s="31">
        <f t="shared" si="3"/>
        <v>18</v>
      </c>
      <c r="F6" s="31">
        <f t="shared" si="3"/>
        <v>0</v>
      </c>
      <c r="G6" s="31">
        <f t="shared" si="3"/>
        <v>0</v>
      </c>
      <c r="H6" s="31" t="str">
        <f t="shared" si="3"/>
        <v>群馬県　下仁田町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12.46</v>
      </c>
      <c r="P6" s="32">
        <f t="shared" si="3"/>
        <v>100</v>
      </c>
      <c r="Q6" s="32">
        <f t="shared" si="3"/>
        <v>4000</v>
      </c>
      <c r="R6" s="32">
        <f t="shared" si="3"/>
        <v>8405</v>
      </c>
      <c r="S6" s="32">
        <f t="shared" si="3"/>
        <v>188.38</v>
      </c>
      <c r="T6" s="32">
        <f t="shared" si="3"/>
        <v>44.62</v>
      </c>
      <c r="U6" s="32">
        <f t="shared" si="3"/>
        <v>1037</v>
      </c>
      <c r="V6" s="32">
        <f t="shared" si="3"/>
        <v>0.09</v>
      </c>
      <c r="W6" s="32">
        <f t="shared" si="3"/>
        <v>11522.22</v>
      </c>
      <c r="X6" s="33">
        <f>IF(X7="",NA(),X7)</f>
        <v>99.83</v>
      </c>
      <c r="Y6" s="33">
        <f t="shared" ref="Y6:AG6" si="4">IF(Y7="",NA(),Y7)</f>
        <v>94.23</v>
      </c>
      <c r="Z6" s="33">
        <f t="shared" si="4"/>
        <v>101.31</v>
      </c>
      <c r="AA6" s="33">
        <f t="shared" si="4"/>
        <v>106.94</v>
      </c>
      <c r="AB6" s="33">
        <f t="shared" si="4"/>
        <v>93.44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988.64</v>
      </c>
      <c r="BF6" s="33">
        <f t="shared" ref="BF6:BN6" si="7">IF(BF7="",NA(),BF7)</f>
        <v>786.75</v>
      </c>
      <c r="BG6" s="33">
        <f t="shared" si="7"/>
        <v>765.28</v>
      </c>
      <c r="BH6" s="33">
        <f t="shared" si="7"/>
        <v>765.48</v>
      </c>
      <c r="BI6" s="33">
        <f t="shared" si="7"/>
        <v>690.8</v>
      </c>
      <c r="BJ6" s="33">
        <f t="shared" si="7"/>
        <v>442.18</v>
      </c>
      <c r="BK6" s="33">
        <f t="shared" si="7"/>
        <v>421.01</v>
      </c>
      <c r="BL6" s="33">
        <f t="shared" si="7"/>
        <v>430.64</v>
      </c>
      <c r="BM6" s="33">
        <f t="shared" si="7"/>
        <v>446.63</v>
      </c>
      <c r="BN6" s="33">
        <f t="shared" si="7"/>
        <v>416.91</v>
      </c>
      <c r="BO6" s="32" t="str">
        <f>IF(BO7="","",IF(BO7="-","【-】","【"&amp;SUBSTITUTE(TEXT(BO7,"#,##0.00"),"-","△")&amp;"】"))</f>
        <v>【375.36】</v>
      </c>
      <c r="BP6" s="33">
        <f>IF(BP7="",NA(),BP7)</f>
        <v>95.31</v>
      </c>
      <c r="BQ6" s="33">
        <f t="shared" ref="BQ6:BY6" si="8">IF(BQ7="",NA(),BQ7)</f>
        <v>89.13</v>
      </c>
      <c r="BR6" s="33">
        <f t="shared" si="8"/>
        <v>93.69</v>
      </c>
      <c r="BS6" s="33">
        <f t="shared" si="8"/>
        <v>82.05</v>
      </c>
      <c r="BT6" s="33">
        <f t="shared" si="8"/>
        <v>75.48</v>
      </c>
      <c r="BU6" s="33">
        <f t="shared" si="8"/>
        <v>61.59</v>
      </c>
      <c r="BV6" s="33">
        <f t="shared" si="8"/>
        <v>58.98</v>
      </c>
      <c r="BW6" s="33">
        <f t="shared" si="8"/>
        <v>58.78</v>
      </c>
      <c r="BX6" s="33">
        <f t="shared" si="8"/>
        <v>58.53</v>
      </c>
      <c r="BY6" s="33">
        <f t="shared" si="8"/>
        <v>57.93</v>
      </c>
      <c r="BZ6" s="32" t="str">
        <f>IF(BZ7="","",IF(BZ7="-","【-】","【"&amp;SUBSTITUTE(TEXT(BZ7,"#,##0.00"),"-","△")&amp;"】"))</f>
        <v>【60.44】</v>
      </c>
      <c r="CA6" s="33">
        <f>IF(CA7="",NA(),CA7)</f>
        <v>176.02</v>
      </c>
      <c r="CB6" s="33">
        <f t="shared" ref="CB6:CJ6" si="9">IF(CB7="",NA(),CB7)</f>
        <v>181.55</v>
      </c>
      <c r="CC6" s="33">
        <f t="shared" si="9"/>
        <v>169.5</v>
      </c>
      <c r="CD6" s="33">
        <f t="shared" si="9"/>
        <v>207.24</v>
      </c>
      <c r="CE6" s="33">
        <f t="shared" si="9"/>
        <v>239.92</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59.35</v>
      </c>
      <c r="CM6" s="33">
        <f t="shared" ref="CM6:CU6" si="10">IF(CM7="",NA(),CM7)</f>
        <v>60.36</v>
      </c>
      <c r="CN6" s="33">
        <f t="shared" si="10"/>
        <v>60.89</v>
      </c>
      <c r="CO6" s="33">
        <f t="shared" si="10"/>
        <v>59.71</v>
      </c>
      <c r="CP6" s="33">
        <f t="shared" si="10"/>
        <v>59.09</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103829</v>
      </c>
      <c r="D7" s="35">
        <v>47</v>
      </c>
      <c r="E7" s="35">
        <v>18</v>
      </c>
      <c r="F7" s="35">
        <v>0</v>
      </c>
      <c r="G7" s="35">
        <v>0</v>
      </c>
      <c r="H7" s="35" t="s">
        <v>96</v>
      </c>
      <c r="I7" s="35" t="s">
        <v>97</v>
      </c>
      <c r="J7" s="35" t="s">
        <v>98</v>
      </c>
      <c r="K7" s="35" t="s">
        <v>99</v>
      </c>
      <c r="L7" s="35" t="s">
        <v>100</v>
      </c>
      <c r="M7" s="36" t="s">
        <v>101</v>
      </c>
      <c r="N7" s="36" t="s">
        <v>102</v>
      </c>
      <c r="O7" s="36">
        <v>12.46</v>
      </c>
      <c r="P7" s="36">
        <v>100</v>
      </c>
      <c r="Q7" s="36">
        <v>4000</v>
      </c>
      <c r="R7" s="36">
        <v>8405</v>
      </c>
      <c r="S7" s="36">
        <v>188.38</v>
      </c>
      <c r="T7" s="36">
        <v>44.62</v>
      </c>
      <c r="U7" s="36">
        <v>1037</v>
      </c>
      <c r="V7" s="36">
        <v>0.09</v>
      </c>
      <c r="W7" s="36">
        <v>11522.22</v>
      </c>
      <c r="X7" s="36">
        <v>99.83</v>
      </c>
      <c r="Y7" s="36">
        <v>94.23</v>
      </c>
      <c r="Z7" s="36">
        <v>101.31</v>
      </c>
      <c r="AA7" s="36">
        <v>106.94</v>
      </c>
      <c r="AB7" s="36">
        <v>93.44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988.64</v>
      </c>
      <c r="BF7" s="36">
        <v>786.75</v>
      </c>
      <c r="BG7" s="36">
        <v>765.28</v>
      </c>
      <c r="BH7" s="36">
        <v>765.48</v>
      </c>
      <c r="BI7" s="36">
        <v>690.8</v>
      </c>
      <c r="BJ7" s="36">
        <v>442.18</v>
      </c>
      <c r="BK7" s="36">
        <v>421.01</v>
      </c>
      <c r="BL7" s="36">
        <v>430.64</v>
      </c>
      <c r="BM7" s="36">
        <v>446.63</v>
      </c>
      <c r="BN7" s="36">
        <v>416.91</v>
      </c>
      <c r="BO7" s="36">
        <v>375.36</v>
      </c>
      <c r="BP7" s="36">
        <v>95.31</v>
      </c>
      <c r="BQ7" s="36">
        <v>89.13</v>
      </c>
      <c r="BR7" s="36">
        <v>93.69</v>
      </c>
      <c r="BS7" s="36">
        <v>82.05</v>
      </c>
      <c r="BT7" s="36">
        <v>75.48</v>
      </c>
      <c r="BU7" s="36">
        <v>61.59</v>
      </c>
      <c r="BV7" s="36">
        <v>58.98</v>
      </c>
      <c r="BW7" s="36">
        <v>58.78</v>
      </c>
      <c r="BX7" s="36">
        <v>58.53</v>
      </c>
      <c r="BY7" s="36">
        <v>57.93</v>
      </c>
      <c r="BZ7" s="36">
        <v>60.44</v>
      </c>
      <c r="CA7" s="36">
        <v>176.02</v>
      </c>
      <c r="CB7" s="36">
        <v>181.55</v>
      </c>
      <c r="CC7" s="36">
        <v>169.5</v>
      </c>
      <c r="CD7" s="36">
        <v>207.24</v>
      </c>
      <c r="CE7" s="36">
        <v>239.92</v>
      </c>
      <c r="CF7" s="36">
        <v>242.92</v>
      </c>
      <c r="CG7" s="36">
        <v>253.84</v>
      </c>
      <c r="CH7" s="36">
        <v>257.02999999999997</v>
      </c>
      <c r="CI7" s="36">
        <v>266.57</v>
      </c>
      <c r="CJ7" s="36">
        <v>276.93</v>
      </c>
      <c r="CK7" s="36">
        <v>267.61</v>
      </c>
      <c r="CL7" s="36">
        <v>59.35</v>
      </c>
      <c r="CM7" s="36">
        <v>60.36</v>
      </c>
      <c r="CN7" s="36">
        <v>60.89</v>
      </c>
      <c r="CO7" s="36">
        <v>59.71</v>
      </c>
      <c r="CP7" s="36">
        <v>59.09</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2016-02-03T09:24:48Z</dcterms:created>
  <dcterms:modified xsi:type="dcterms:W3CDTF">2016-02-17T04:41:11Z</dcterms:modified>
  <cp:category/>
</cp:coreProperties>
</file>