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08.渋川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AD10" i="4" s="1"/>
  <c r="P6" i="5"/>
  <c r="O6" i="5"/>
  <c r="P10" i="4" s="1"/>
  <c r="N6" i="5"/>
  <c r="I10" i="4" s="1"/>
  <c r="M6" i="5"/>
  <c r="B10"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W8" i="4"/>
  <c r="P8" i="4"/>
  <c r="D10" i="5" l="1"/>
  <c r="C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<sst xmlns="http://schemas.openxmlformats.org/spreadsheetml/2006/main" count="232" uniqueCount="111">
  <si>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</si>
  <si>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</si>
  <si>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</si>
  <si>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</si>
  <si>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</si>
  <si>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</si>
  <si>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</si>
  <si>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</si>
  <si>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</si>
  <si>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</si>
  <si>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</si>
  <si>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</si>
  <si>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</si>
  <si>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</si>
  <si>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</si>
  <si>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</si>
  <si>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</si>
  <si>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</si>
  <si>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</si>
  <si>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</si>
  <si>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</si>
  <si>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</si>
  <si>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</si>
  <si>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</si>
  <si>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</si>
  <si>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</si>
  <si>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</si>
  <si>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</si>
  <si>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</si>
  <si>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</si>
  <si>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</si>
  <si>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</si>
  <si>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</si>
  <si>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</si>
  <si>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</si>
  <si>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</si>
  <si>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</si>
  <si>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</si>
  <si>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</si>
  <si>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</si>
  <si>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</si>
  <si>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</si>
  <si>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</si>
  <si>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</si>
  <si>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</si>
  <si>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</si>
  <si>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</si>
  <si>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</si>
  <si>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</si>
  <si>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</si>
  <si>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</si>
  <si>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</si>
  <si>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</si>
  <si>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</si>
  <si>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</si>
  <si>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</si>
  <si>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</si>
  <si>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</si>
  <si>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</si>
  <si>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</si>
  <si>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</si>
  <si>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</si>
  <si>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</si>
  <si>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</si>
  <si>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</si>
  <si>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</si>
  <si>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</si>
  <si>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</si>
  <si>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</si>
  <si>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</si>
  <si>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</si>
  <si>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</si>
  <si>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</si>
  <si>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</si>
  <si>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</si>
  <si>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</si>
  <si>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</si>
  <si>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</si>
  <si>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</si>
  <si>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</si>
  <si>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</si>
  <si>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</si>
  <si>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</si>
  <si>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</si>
  <si>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</si>
  <si>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</si>
  <si>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</si>
  <si>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</si>
  <si>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</si>
  <si>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</si>
  <si>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</si>
  <si>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</si>
  <si>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</si>
  <si>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</si>
  <si>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</si>
  <si>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</si>
  <si>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渋川市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</si>
  <si>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</si>
  <si>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</si>
  <si>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</si>
  <si>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</si>
  <si>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</si>
  <si>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</si>
  <si>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</si>
  <si>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</si>
  <si>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</si>
  <si>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</si>
  <si>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</si>
  <si>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(1)④企業債残高対事業規模比率は類似団体と比較しても低い比率となっている。
⑤経費回収率はほぼ横ばいであり、類似団体と比較しても比率は低い。
⑥汚水処理原価もほぼ横ばいで、類似団体と比較しても比率は低い。
⑦施設利用率が50％以下と低い。
(2)事業規模があまり大きくないため、企業債残高対事業規模比率が低く、水洗化率も100％近いが、施設利用率、経費回収率が低いため、使用料の改正を検討する必要がある。</t>
    <rPh sb="4" eb="7">
      <t>キギョウサイ</t>
    </rPh>
    <rPh sb="7" eb="9">
      <t>ザンダカ</t>
    </rPh>
    <rPh sb="9" eb="10">
      <t>タイ</t>
    </rPh>
    <rPh sb="10" eb="12">
      <t>ジギョウ</t>
    </rPh>
    <rPh sb="12" eb="14">
      <t>キボ</t>
    </rPh>
    <rPh sb="14" eb="16">
      <t>ヒリツ</t>
    </rPh>
    <rPh sb="17" eb="19">
      <t>ルイジ</t>
    </rPh>
    <rPh sb="19" eb="21">
      <t>ダンタイ</t>
    </rPh>
    <rPh sb="22" eb="24">
      <t>ヒカク</t>
    </rPh>
    <rPh sb="27" eb="28">
      <t>ヒク</t>
    </rPh>
    <rPh sb="29" eb="31">
      <t>ヒリツ</t>
    </rPh>
    <rPh sb="40" eb="42">
      <t>ケイヒ</t>
    </rPh>
    <rPh sb="42" eb="45">
      <t>カイシュウリツ</t>
    </rPh>
    <rPh sb="48" eb="49">
      <t>ヨコ</t>
    </rPh>
    <rPh sb="55" eb="57">
      <t>ルイジ</t>
    </rPh>
    <rPh sb="57" eb="59">
      <t>ダンタイ</t>
    </rPh>
    <rPh sb="60" eb="62">
      <t>ヒカク</t>
    </rPh>
    <rPh sb="65" eb="67">
      <t>ヒリツ</t>
    </rPh>
    <rPh sb="68" eb="69">
      <t>ヒク</t>
    </rPh>
    <rPh sb="73" eb="77">
      <t>オスイショリ</t>
    </rPh>
    <rPh sb="77" eb="79">
      <t>ゲンカ</t>
    </rPh>
    <rPh sb="82" eb="83">
      <t>ヨコ</t>
    </rPh>
    <rPh sb="87" eb="89">
      <t>ルイジ</t>
    </rPh>
    <rPh sb="89" eb="91">
      <t>ダンタイ</t>
    </rPh>
    <rPh sb="92" eb="94">
      <t>ヒカク</t>
    </rPh>
    <rPh sb="97" eb="99">
      <t>ヒリツ</t>
    </rPh>
    <rPh sb="100" eb="101">
      <t>ヒク</t>
    </rPh>
    <rPh sb="105" eb="107">
      <t>シセツ</t>
    </rPh>
    <rPh sb="107" eb="110">
      <t>リヨウリツ</t>
    </rPh>
    <rPh sb="114" eb="116">
      <t>イカ</t>
    </rPh>
    <rPh sb="117" eb="118">
      <t>ヒク</t>
    </rPh>
    <rPh sb="125" eb="127">
      <t>ジギョウ</t>
    </rPh>
    <rPh sb="127" eb="129">
      <t>キボ</t>
    </rPh>
    <rPh sb="133" eb="134">
      <t>オオ</t>
    </rPh>
    <rPh sb="154" eb="155">
      <t>ヒク</t>
    </rPh>
    <rPh sb="157" eb="160">
      <t>スイセンカ</t>
    </rPh>
    <rPh sb="160" eb="161">
      <t>リツ</t>
    </rPh>
    <rPh sb="166" eb="167">
      <t>チカ</t>
    </rPh>
    <rPh sb="170" eb="172">
      <t>シセツ</t>
    </rPh>
    <rPh sb="172" eb="174">
      <t>リヨウ</t>
    </rPh>
    <rPh sb="174" eb="175">
      <t>リツ</t>
    </rPh>
    <rPh sb="176" eb="178">
      <t>ケイヒ</t>
    </rPh>
    <rPh sb="178" eb="181">
      <t>カイシュウリツ</t>
    </rPh>
    <rPh sb="182" eb="183">
      <t>ヒク</t>
    </rPh>
    <rPh sb="187" eb="190">
      <t>シヨウリョウ</t>
    </rPh>
    <rPh sb="191" eb="193">
      <t>カイセイ</t>
    </rPh>
    <rPh sb="194" eb="196">
      <t>ケントウ</t>
    </rPh>
    <rPh sb="198" eb="200">
      <t>ヒツヨウ</t>
    </rPh>
    <phoneticPr fontId="4"/>
  </si>
  <si>
    <t>③平成18年度からの事業開始のため、浄化槽本体の耐用年数も10年以上あり、管渠改善率は低い。しかし、利用されていない施設についても耐用年数は経過してしまうことから、水洗化率の促進に努める必要がある。</t>
    <rPh sb="1" eb="3">
      <t>ヘイセイ</t>
    </rPh>
    <rPh sb="5" eb="7">
      <t>ネンド</t>
    </rPh>
    <rPh sb="10" eb="12">
      <t>ジギョウ</t>
    </rPh>
    <rPh sb="12" eb="14">
      <t>カイシ</t>
    </rPh>
    <rPh sb="18" eb="21">
      <t>ジョウカソウ</t>
    </rPh>
    <rPh sb="21" eb="23">
      <t>ホンタイ</t>
    </rPh>
    <rPh sb="24" eb="26">
      <t>タイヨウ</t>
    </rPh>
    <rPh sb="26" eb="28">
      <t>ネンスウ</t>
    </rPh>
    <rPh sb="31" eb="34">
      <t>ネンイジョウ</t>
    </rPh>
    <rPh sb="50" eb="52">
      <t>リヨウ</t>
    </rPh>
    <rPh sb="58" eb="60">
      <t>シセツ</t>
    </rPh>
    <rPh sb="65" eb="67">
      <t>タイヨウ</t>
    </rPh>
    <rPh sb="67" eb="69">
      <t>ネンスウ</t>
    </rPh>
    <rPh sb="70" eb="72">
      <t>ケイカ</t>
    </rPh>
    <rPh sb="82" eb="85">
      <t>スイセンカ</t>
    </rPh>
    <rPh sb="85" eb="86">
      <t>リツ</t>
    </rPh>
    <rPh sb="87" eb="89">
      <t>ソクシン</t>
    </rPh>
    <rPh sb="90" eb="91">
      <t>ツト</t>
    </rPh>
    <rPh sb="93" eb="95">
      <t>ヒツヨウ</t>
    </rPh>
    <phoneticPr fontId="4"/>
  </si>
  <si>
    <t>　事業規模があまり大きくないため、企業債残高対事業規模比率が低く、水洗化率も100％近いが、施設利用率は低く、対象地域の人口減少に伴い更に下降することが見込まれる。
　今後は、使用料の改正を含め、運営をどのように行うか検討が必要である。</t>
    <rPh sb="46" eb="48">
      <t>シセツ</t>
    </rPh>
    <rPh sb="48" eb="51">
      <t>リヨウリツ</t>
    </rPh>
    <rPh sb="52" eb="53">
      <t>ヒク</t>
    </rPh>
    <rPh sb="55" eb="57">
      <t>タイショウ</t>
    </rPh>
    <rPh sb="57" eb="59">
      <t>チイキ</t>
    </rPh>
    <rPh sb="60" eb="62">
      <t>ジンコウ</t>
    </rPh>
    <rPh sb="62" eb="64">
      <t>ゲンショウ</t>
    </rPh>
    <rPh sb="65" eb="66">
      <t>トモナ</t>
    </rPh>
    <rPh sb="67" eb="68">
      <t>サラ</t>
    </rPh>
    <rPh sb="69" eb="71">
      <t>カコウ</t>
    </rPh>
    <rPh sb="76" eb="78">
      <t>ミコ</t>
    </rPh>
    <rPh sb="84" eb="86">
      <t>コンゴ</t>
    </rPh>
    <rPh sb="88" eb="91">
      <t>シヨウリョウ</t>
    </rPh>
    <rPh sb="92" eb="94">
      <t>カイセイ</t>
    </rPh>
    <rPh sb="95" eb="96">
      <t>フク</t>
    </rPh>
    <rPh sb="98" eb="100">
      <t>ウンエイ</t>
    </rPh>
    <rPh sb="106" eb="107">
      <t>オコナ</t>
    </rPh>
    <rPh sb="109" eb="111">
      <t>ケントウ</t>
    </rPh>
    <rPh sb="112" eb="1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</si>
</sst>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361256"/>
        <c:axId val="14182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07361256"/>
        <c:axId val="141820328"/>
      </c:lineChart>
      <c:dateAx>
        <c:axId val="107361256"/>
        <c:scaling>
          <c:orientation val="minMax"/>
        </c:scaling>
        <c:delete val="1"/>
        <c:axPos val="b"/>
        <c:numFmt formatCode="ge" sourceLinked="1"/>
        <c:majorTickMark val="none"/>
        <c:minorTickMark val="none"/>
        <c:tickLblPos val="none"/>
        <c:crossAx val="141820328"/>
        <c:crosses val="autoZero"/>
        <c:auto val="1"/>
        <c:lblOffset val="100"/>
        <c:baseTimeUnit val="years"/>
      </c:dateAx>
      <c:valAx>
        <c:axId val="14182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6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39.75</c:v>
                </c:pt>
                <c:pt idx="1">
                  <c:v>43.26</c:v>
                </c:pt>
                <c:pt idx="2">
                  <c:v>45.41</c:v>
                </c:pt>
                <c:pt idx="3">
                  <c:v>42.86</c:v>
                </c:pt>
                <c:pt idx="4">
                  <c:v>43.84</c:v>
                </c:pt>
              </c:numCache>
            </c:numRef>
          </c:val>
        </c:ser>
        <c:dLbls>
          <c:showLegendKey val="0"/>
          <c:showVal val="0"/>
          <c:showCatName val="0"/>
          <c:showSerName val="0"/>
          <c:showPercent val="0"/>
          <c:showBubbleSize val="0"/>
        </c:dLbls>
        <c:gapWidth val="150"/>
        <c:axId val="197028864"/>
        <c:axId val="19702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97028864"/>
        <c:axId val="197029256"/>
      </c:lineChart>
      <c:dateAx>
        <c:axId val="197028864"/>
        <c:scaling>
          <c:orientation val="minMax"/>
        </c:scaling>
        <c:delete val="1"/>
        <c:axPos val="b"/>
        <c:numFmt formatCode="ge" sourceLinked="1"/>
        <c:majorTickMark val="none"/>
        <c:minorTickMark val="none"/>
        <c:tickLblPos val="none"/>
        <c:crossAx val="197029256"/>
        <c:crosses val="autoZero"/>
        <c:auto val="1"/>
        <c:lblOffset val="100"/>
        <c:baseTimeUnit val="years"/>
      </c:dateAx>
      <c:valAx>
        <c:axId val="19702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2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87.88</c:v>
                </c:pt>
                <c:pt idx="1">
                  <c:v>96.17</c:v>
                </c:pt>
                <c:pt idx="2">
                  <c:v>97.51</c:v>
                </c:pt>
                <c:pt idx="3">
                  <c:v>98</c:v>
                </c:pt>
                <c:pt idx="4">
                  <c:v>98.14</c:v>
                </c:pt>
              </c:numCache>
            </c:numRef>
          </c:val>
        </c:ser>
        <c:dLbls>
          <c:showLegendKey val="0"/>
          <c:showVal val="0"/>
          <c:showCatName val="0"/>
          <c:showSerName val="0"/>
          <c:showPercent val="0"/>
          <c:showBubbleSize val="0"/>
        </c:dLbls>
        <c:gapWidth val="150"/>
        <c:axId val="196637464"/>
        <c:axId val="1966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96637464"/>
        <c:axId val="196637856"/>
      </c:lineChart>
      <c:dateAx>
        <c:axId val="196637464"/>
        <c:scaling>
          <c:orientation val="minMax"/>
        </c:scaling>
        <c:delete val="1"/>
        <c:axPos val="b"/>
        <c:numFmt formatCode="ge" sourceLinked="1"/>
        <c:majorTickMark val="none"/>
        <c:minorTickMark val="none"/>
        <c:tickLblPos val="none"/>
        <c:crossAx val="196637856"/>
        <c:crosses val="autoZero"/>
        <c:auto val="1"/>
        <c:lblOffset val="100"/>
        <c:baseTimeUnit val="years"/>
      </c:dateAx>
      <c:valAx>
        <c:axId val="1966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63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2383504"/>
        <c:axId val="14325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383504"/>
        <c:axId val="143253928"/>
      </c:lineChart>
      <c:dateAx>
        <c:axId val="142383504"/>
        <c:scaling>
          <c:orientation val="minMax"/>
        </c:scaling>
        <c:delete val="1"/>
        <c:axPos val="b"/>
        <c:numFmt formatCode="ge" sourceLinked="1"/>
        <c:majorTickMark val="none"/>
        <c:minorTickMark val="none"/>
        <c:tickLblPos val="none"/>
        <c:crossAx val="143253928"/>
        <c:crosses val="autoZero"/>
        <c:auto val="1"/>
        <c:lblOffset val="100"/>
        <c:baseTimeUnit val="years"/>
      </c:dateAx>
      <c:valAx>
        <c:axId val="14325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8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72536"/>
        <c:axId val="14223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72536"/>
        <c:axId val="142233368"/>
      </c:lineChart>
      <c:dateAx>
        <c:axId val="143772536"/>
        <c:scaling>
          <c:orientation val="minMax"/>
        </c:scaling>
        <c:delete val="1"/>
        <c:axPos val="b"/>
        <c:numFmt formatCode="ge" sourceLinked="1"/>
        <c:majorTickMark val="none"/>
        <c:minorTickMark val="none"/>
        <c:tickLblPos val="none"/>
        <c:crossAx val="142233368"/>
        <c:crosses val="autoZero"/>
        <c:auto val="1"/>
        <c:lblOffset val="100"/>
        <c:baseTimeUnit val="years"/>
      </c:dateAx>
      <c:valAx>
        <c:axId val="14223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7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1982280"/>
        <c:axId val="1089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982280"/>
        <c:axId val="108945472"/>
      </c:lineChart>
      <c:dateAx>
        <c:axId val="141982280"/>
        <c:scaling>
          <c:orientation val="minMax"/>
        </c:scaling>
        <c:delete val="1"/>
        <c:axPos val="b"/>
        <c:numFmt formatCode="ge" sourceLinked="1"/>
        <c:majorTickMark val="none"/>
        <c:minorTickMark val="none"/>
        <c:tickLblPos val="none"/>
        <c:crossAx val="108945472"/>
        <c:crosses val="autoZero"/>
        <c:auto val="1"/>
        <c:lblOffset val="100"/>
        <c:baseTimeUnit val="years"/>
      </c:dateAx>
      <c:valAx>
        <c:axId val="1089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8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946648"/>
        <c:axId val="1089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946648"/>
        <c:axId val="108947040"/>
      </c:lineChart>
      <c:dateAx>
        <c:axId val="108946648"/>
        <c:scaling>
          <c:orientation val="minMax"/>
        </c:scaling>
        <c:delete val="1"/>
        <c:axPos val="b"/>
        <c:numFmt formatCode="ge" sourceLinked="1"/>
        <c:majorTickMark val="none"/>
        <c:minorTickMark val="none"/>
        <c:tickLblPos val="none"/>
        <c:crossAx val="108947040"/>
        <c:crosses val="autoZero"/>
        <c:auto val="1"/>
        <c:lblOffset val="100"/>
        <c:baseTimeUnit val="years"/>
      </c:dateAx>
      <c:valAx>
        <c:axId val="1089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4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891384"/>
        <c:axId val="1968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891384"/>
        <c:axId val="196891776"/>
      </c:lineChart>
      <c:dateAx>
        <c:axId val="196891384"/>
        <c:scaling>
          <c:orientation val="minMax"/>
        </c:scaling>
        <c:delete val="1"/>
        <c:axPos val="b"/>
        <c:numFmt formatCode="ge" sourceLinked="1"/>
        <c:majorTickMark val="none"/>
        <c:minorTickMark val="none"/>
        <c:tickLblPos val="none"/>
        <c:crossAx val="196891776"/>
        <c:crosses val="autoZero"/>
        <c:auto val="1"/>
        <c:lblOffset val="100"/>
        <c:baseTimeUnit val="years"/>
      </c:dateAx>
      <c:valAx>
        <c:axId val="1968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9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6892952"/>
        <c:axId val="1968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96892952"/>
        <c:axId val="196893344"/>
      </c:lineChart>
      <c:dateAx>
        <c:axId val="196892952"/>
        <c:scaling>
          <c:orientation val="minMax"/>
        </c:scaling>
        <c:delete val="1"/>
        <c:axPos val="b"/>
        <c:numFmt formatCode="ge" sourceLinked="1"/>
        <c:majorTickMark val="none"/>
        <c:minorTickMark val="none"/>
        <c:tickLblPos val="none"/>
        <c:crossAx val="196893344"/>
        <c:crosses val="autoZero"/>
        <c:auto val="1"/>
        <c:lblOffset val="100"/>
        <c:baseTimeUnit val="years"/>
      </c:dateAx>
      <c:valAx>
        <c:axId val="1968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9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52.98</c:v>
                </c:pt>
                <c:pt idx="1">
                  <c:v>46.1</c:v>
                </c:pt>
                <c:pt idx="2">
                  <c:v>48</c:v>
                </c:pt>
                <c:pt idx="3">
                  <c:v>45.33</c:v>
                </c:pt>
                <c:pt idx="4">
                  <c:v>45.48</c:v>
                </c:pt>
              </c:numCache>
            </c:numRef>
          </c:val>
        </c:ser>
        <c:dLbls>
          <c:showLegendKey val="0"/>
          <c:showVal val="0"/>
          <c:showCatName val="0"/>
          <c:showSerName val="0"/>
          <c:showPercent val="0"/>
          <c:showBubbleSize val="0"/>
        </c:dLbls>
        <c:gapWidth val="150"/>
        <c:axId val="197025728"/>
        <c:axId val="19702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97025728"/>
        <c:axId val="197026120"/>
      </c:lineChart>
      <c:dateAx>
        <c:axId val="197025728"/>
        <c:scaling>
          <c:orientation val="minMax"/>
        </c:scaling>
        <c:delete val="1"/>
        <c:axPos val="b"/>
        <c:numFmt formatCode="ge" sourceLinked="1"/>
        <c:majorTickMark val="none"/>
        <c:minorTickMark val="none"/>
        <c:tickLblPos val="none"/>
        <c:crossAx val="197026120"/>
        <c:crosses val="autoZero"/>
        <c:auto val="1"/>
        <c:lblOffset val="100"/>
        <c:baseTimeUnit val="years"/>
      </c:dateAx>
      <c:valAx>
        <c:axId val="19702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153.41</c:v>
                </c:pt>
                <c:pt idx="1">
                  <c:v>176.32</c:v>
                </c:pt>
                <c:pt idx="2">
                  <c:v>166.66</c:v>
                </c:pt>
                <c:pt idx="3">
                  <c:v>177.94</c:v>
                </c:pt>
                <c:pt idx="4">
                  <c:v>179.53</c:v>
                </c:pt>
              </c:numCache>
            </c:numRef>
          </c:val>
        </c:ser>
        <c:dLbls>
          <c:showLegendKey val="0"/>
          <c:showVal val="0"/>
          <c:showCatName val="0"/>
          <c:showSerName val="0"/>
          <c:showPercent val="0"/>
          <c:showBubbleSize val="0"/>
        </c:dLbls>
        <c:gapWidth val="150"/>
        <c:axId val="197027296"/>
        <c:axId val="197027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97027296"/>
        <c:axId val="197027688"/>
      </c:lineChart>
      <c:dateAx>
        <c:axId val="197027296"/>
        <c:scaling>
          <c:orientation val="minMax"/>
        </c:scaling>
        <c:delete val="1"/>
        <c:axPos val="b"/>
        <c:numFmt formatCode="ge" sourceLinked="1"/>
        <c:majorTickMark val="none"/>
        <c:minorTickMark val="none"/>
        <c:tickLblPos val="none"/>
        <c:crossAx val="197027688"/>
        <c:crosses val="autoZero"/>
        <c:auto val="1"/>
        <c:lblOffset val="100"/>
        <c:baseTimeUnit val="years"/>
      </c:dateAx>
      <c:valAx>
        <c:axId val="197027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2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渋川市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81609</v>
      </c>
      <c r="AM8" s="47"/>
      <c r="AN8" s="47"/>
      <c r="AO8" s="47"/>
      <c r="AP8" s="47"/>
      <c r="AQ8" s="47"/>
      <c r="AR8" s="47"/>
      <c r="AS8" s="47"/>
      <c r="AT8" s="43">
        <f>データ!S6</f>
        <v>240.27</v>
      </c>
      <c r="AU8" s="43"/>
      <c r="AV8" s="43"/>
      <c r="AW8" s="43"/>
      <c r="AX8" s="43"/>
      <c r="AY8" s="43"/>
      <c r="AZ8" s="43"/>
      <c r="BA8" s="43"/>
      <c r="BB8" s="43">
        <f>データ!T6</f>
        <v>339.66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0.53</v>
      </c>
      <c r="Q10" s="43"/>
      <c r="R10" s="43"/>
      <c r="S10" s="43"/>
      <c r="T10" s="43"/>
      <c r="U10" s="43"/>
      <c r="V10" s="43"/>
      <c r="W10" s="43">
        <f>データ!P6</f>
        <v>100</v>
      </c>
      <c r="X10" s="43"/>
      <c r="Y10" s="43"/>
      <c r="Z10" s="43"/>
      <c r="AA10" s="43"/>
      <c r="AB10" s="43"/>
      <c r="AC10" s="43"/>
      <c r="AD10" s="47">
        <f>データ!Q6</f>
        <v>1604</v>
      </c>
      <c r="AE10" s="47"/>
      <c r="AF10" s="47"/>
      <c r="AG10" s="47"/>
      <c r="AH10" s="47"/>
      <c r="AI10" s="47"/>
      <c r="AJ10" s="47"/>
      <c r="AK10" s="2"/>
      <c r="AL10" s="47">
        <f>データ!U6</f>
        <v>431</v>
      </c>
      <c r="AM10" s="47"/>
      <c r="AN10" s="47"/>
      <c r="AO10" s="47"/>
      <c r="AP10" s="47"/>
      <c r="AQ10" s="47"/>
      <c r="AR10" s="47"/>
      <c r="AS10" s="47"/>
      <c r="AT10" s="43">
        <f>データ!V6</f>
        <v>0.22</v>
      </c>
      <c r="AU10" s="43"/>
      <c r="AV10" s="43"/>
      <c r="AW10" s="43"/>
      <c r="AX10" s="43"/>
      <c r="AY10" s="43"/>
      <c r="AZ10" s="43"/>
      <c r="BA10" s="43"/>
      <c r="BB10" s="43">
        <f>データ!W6</f>
        <v>1959.09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13" sqref="CQ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102083</v>
      </c>
      <c r="D6" s="31">
        <f t="shared" si="3"/>
        <v>47</v>
      </c>
      <c r="E6" s="31">
        <f t="shared" si="3"/>
        <v>18</v>
      </c>
      <c r="F6" s="31">
        <f t="shared" si="3"/>
        <v>0</v>
      </c>
      <c r="G6" s="31">
        <f t="shared" si="3"/>
        <v>0</v>
      </c>
      <c r="H6" s="31" t="str">
        <f t="shared" si="3"/>
        <v>群馬県　渋川市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0.53</v>
      </c>
      <c r="P6" s="32">
        <f t="shared" si="3"/>
        <v>100</v>
      </c>
      <c r="Q6" s="32">
        <f t="shared" si="3"/>
        <v>1604</v>
      </c>
      <c r="R6" s="32">
        <f t="shared" si="3"/>
        <v>81609</v>
      </c>
      <c r="S6" s="32">
        <f t="shared" si="3"/>
        <v>240.27</v>
      </c>
      <c r="T6" s="32">
        <f t="shared" si="3"/>
        <v>339.66</v>
      </c>
      <c r="U6" s="32">
        <f t="shared" si="3"/>
        <v>431</v>
      </c>
      <c r="V6" s="32">
        <f t="shared" si="3"/>
        <v>0.22</v>
      </c>
      <c r="W6" s="32">
        <f t="shared" si="3"/>
        <v>1959.09</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52.98</v>
      </c>
      <c r="BQ6" s="33">
        <f t="shared" ref="BQ6:BY6" si="8">IF(BQ7="",NA(),BQ7)</f>
        <v>46.1</v>
      </c>
      <c r="BR6" s="33">
        <f t="shared" si="8"/>
        <v>48</v>
      </c>
      <c r="BS6" s="33">
        <f t="shared" si="8"/>
        <v>45.33</v>
      </c>
      <c r="BT6" s="33">
        <f t="shared" si="8"/>
        <v>45.48</v>
      </c>
      <c r="BU6" s="33">
        <f t="shared" si="8"/>
        <v>61.59</v>
      </c>
      <c r="BV6" s="33">
        <f t="shared" si="8"/>
        <v>58.98</v>
      </c>
      <c r="BW6" s="33">
        <f t="shared" si="8"/>
        <v>58.78</v>
      </c>
      <c r="BX6" s="33">
        <f t="shared" si="8"/>
        <v>58.53</v>
      </c>
      <c r="BY6" s="33">
        <f t="shared" si="8"/>
        <v>57.93</v>
      </c>
      <c r="BZ6" s="32" t="str">
        <f>IF(BZ7="","",IF(BZ7="-","【-】","【"&amp;SUBSTITUTE(TEXT(BZ7,"#,##0.00"),"-","△")&amp;"】"))</f>
        <v>【60.44】</v>
      </c>
      <c r="CA6" s="33">
        <f>IF(CA7="",NA(),CA7)</f>
        <v>153.41</v>
      </c>
      <c r="CB6" s="33">
        <f t="shared" ref="CB6:CJ6" si="9">IF(CB7="",NA(),CB7)</f>
        <v>176.32</v>
      </c>
      <c r="CC6" s="33">
        <f t="shared" si="9"/>
        <v>166.66</v>
      </c>
      <c r="CD6" s="33">
        <f t="shared" si="9"/>
        <v>177.94</v>
      </c>
      <c r="CE6" s="33">
        <f t="shared" si="9"/>
        <v>179.53</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39.75</v>
      </c>
      <c r="CM6" s="33">
        <f t="shared" ref="CM6:CU6" si="10">IF(CM7="",NA(),CM7)</f>
        <v>43.26</v>
      </c>
      <c r="CN6" s="33">
        <f t="shared" si="10"/>
        <v>45.41</v>
      </c>
      <c r="CO6" s="33">
        <f t="shared" si="10"/>
        <v>42.86</v>
      </c>
      <c r="CP6" s="33">
        <f t="shared" si="10"/>
        <v>43.84</v>
      </c>
      <c r="CQ6" s="33">
        <f t="shared" si="10"/>
        <v>57.53</v>
      </c>
      <c r="CR6" s="33">
        <f t="shared" si="10"/>
        <v>60.03</v>
      </c>
      <c r="CS6" s="33">
        <f t="shared" si="10"/>
        <v>61.93</v>
      </c>
      <c r="CT6" s="33">
        <f t="shared" si="10"/>
        <v>58.06</v>
      </c>
      <c r="CU6" s="33">
        <f t="shared" si="10"/>
        <v>59.08</v>
      </c>
      <c r="CV6" s="32" t="str">
        <f>IF(CV7="","",IF(CV7="-","【-】","【"&amp;SUBSTITUTE(TEXT(CV7,"#,##0.00"),"-","△")&amp;"】"))</f>
        <v>【57.75】</v>
      </c>
      <c r="CW6" s="33">
        <f>IF(CW7="",NA(),CW7)</f>
        <v>87.88</v>
      </c>
      <c r="CX6" s="33">
        <f t="shared" ref="CX6:DF6" si="11">IF(CX7="",NA(),CX7)</f>
        <v>96.17</v>
      </c>
      <c r="CY6" s="33">
        <f t="shared" si="11"/>
        <v>97.51</v>
      </c>
      <c r="CZ6" s="33">
        <f t="shared" si="11"/>
        <v>98</v>
      </c>
      <c r="DA6" s="33">
        <f t="shared" si="11"/>
        <v>98.14</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102083</v>
      </c>
      <c r="D7" s="35">
        <v>47</v>
      </c>
      <c r="E7" s="35">
        <v>18</v>
      </c>
      <c r="F7" s="35">
        <v>0</v>
      </c>
      <c r="G7" s="35">
        <v>0</v>
      </c>
      <c r="H7" s="35" t="s">
        <v>96</v>
      </c>
      <c r="I7" s="35" t="s">
        <v>97</v>
      </c>
      <c r="J7" s="35" t="s">
        <v>98</v>
      </c>
      <c r="K7" s="35" t="s">
        <v>99</v>
      </c>
      <c r="L7" s="35" t="s">
        <v>100</v>
      </c>
      <c r="M7" s="36" t="s">
        <v>101</v>
      </c>
      <c r="N7" s="36" t="s">
        <v>102</v>
      </c>
      <c r="O7" s="36">
        <v>0.53</v>
      </c>
      <c r="P7" s="36">
        <v>100</v>
      </c>
      <c r="Q7" s="36">
        <v>1604</v>
      </c>
      <c r="R7" s="36">
        <v>81609</v>
      </c>
      <c r="S7" s="36">
        <v>240.27</v>
      </c>
      <c r="T7" s="36">
        <v>339.66</v>
      </c>
      <c r="U7" s="36">
        <v>431</v>
      </c>
      <c r="V7" s="36">
        <v>0.22</v>
      </c>
      <c r="W7" s="36">
        <v>1959.09</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52.98</v>
      </c>
      <c r="BQ7" s="36">
        <v>46.1</v>
      </c>
      <c r="BR7" s="36">
        <v>48</v>
      </c>
      <c r="BS7" s="36">
        <v>45.33</v>
      </c>
      <c r="BT7" s="36">
        <v>45.48</v>
      </c>
      <c r="BU7" s="36">
        <v>61.59</v>
      </c>
      <c r="BV7" s="36">
        <v>58.98</v>
      </c>
      <c r="BW7" s="36">
        <v>58.78</v>
      </c>
      <c r="BX7" s="36">
        <v>58.53</v>
      </c>
      <c r="BY7" s="36">
        <v>57.93</v>
      </c>
      <c r="BZ7" s="36">
        <v>60.44</v>
      </c>
      <c r="CA7" s="36">
        <v>153.41</v>
      </c>
      <c r="CB7" s="36">
        <v>176.32</v>
      </c>
      <c r="CC7" s="36">
        <v>166.66</v>
      </c>
      <c r="CD7" s="36">
        <v>177.94</v>
      </c>
      <c r="CE7" s="36">
        <v>179.53</v>
      </c>
      <c r="CF7" s="36">
        <v>242.92</v>
      </c>
      <c r="CG7" s="36">
        <v>253.84</v>
      </c>
      <c r="CH7" s="36">
        <v>257.02999999999997</v>
      </c>
      <c r="CI7" s="36">
        <v>266.57</v>
      </c>
      <c r="CJ7" s="36">
        <v>276.93</v>
      </c>
      <c r="CK7" s="36">
        <v>267.61</v>
      </c>
      <c r="CL7" s="36">
        <v>39.75</v>
      </c>
      <c r="CM7" s="36">
        <v>43.26</v>
      </c>
      <c r="CN7" s="36">
        <v>45.41</v>
      </c>
      <c r="CO7" s="36">
        <v>42.86</v>
      </c>
      <c r="CP7" s="36">
        <v>43.84</v>
      </c>
      <c r="CQ7" s="36">
        <v>57.53</v>
      </c>
      <c r="CR7" s="36">
        <v>60.03</v>
      </c>
      <c r="CS7" s="36">
        <v>61.93</v>
      </c>
      <c r="CT7" s="36">
        <v>58.06</v>
      </c>
      <c r="CU7" s="36">
        <v>59.08</v>
      </c>
      <c r="CV7" s="36">
        <v>57.75</v>
      </c>
      <c r="CW7" s="36">
        <v>87.88</v>
      </c>
      <c r="CX7" s="36">
        <v>96.17</v>
      </c>
      <c r="CY7" s="36">
        <v>97.51</v>
      </c>
      <c r="CZ7" s="36">
        <v>98</v>
      </c>
      <c r="DA7" s="36">
        <v>98.14</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2016-02-03T09:24:43Z</dcterms:created>
  <dcterms:modified xsi:type="dcterms:W3CDTF">2016-02-19T08:09:46Z</dcterms:modified>
  <cp:category/>
</cp:coreProperties>
</file>