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<sst xmlns="http://schemas.openxmlformats.org/spreadsheetml/2006/main" count="221" uniqueCount="111">
  <si>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</si>
  <si>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</si>
  <si>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</si>
  <si>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</si>
  <si>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</si>
  <si>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</si>
  <si>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</si>
  <si>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</si>
  <si>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</si>
  <si>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</si>
  <si>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</si>
  <si>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</si>
  <si>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</si>
  <si>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</si>
  <si>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</si>
  <si>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</si>
  <si>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</si>
  <si>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</si>
  <si>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</si>
  <si>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</si>
  <si>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</si>
  <si>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</si>
  <si>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</si>
  <si>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</si>
  <si>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</si>
  <si>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</si>
  <si>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</si>
  <si>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</si>
  <si>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</si>
  <si>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</si>
  <si>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</si>
  <si>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</si>
  <si>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</si>
  <si>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</si>
  <si>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</si>
  <si>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</si>
  <si>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</si>
  <si>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</si>
  <si>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</si>
  <si>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</si>
  <si>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</si>
  <si>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</si>
  <si>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</si>
  <si>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</si>
  <si>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</si>
  <si>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</si>
  <si>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</si>
  <si>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</si>
  <si>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</si>
  <si>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</si>
  <si>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</si>
  <si>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</si>
  <si>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</si>
  <si>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</si>
  <si>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</si>
  <si>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</si>
  <si>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</si>
  <si>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</si>
  <si>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</si>
  <si>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</si>
  <si>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</si>
  <si>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</si>
  <si>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</si>
  <si>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</si>
  <si>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</si>
  <si>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</si>
  <si>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</si>
  <si>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</si>
  <si>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</si>
  <si>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</si>
  <si>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</si>
  <si>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</si>
  <si>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</si>
  <si>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</si>
  <si>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</si>
  <si>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</si>
  <si>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</si>
  <si>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</si>
  <si>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</si>
  <si>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</si>
  <si>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</si>
  <si>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</si>
  <si>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</si>
  <si>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</si>
  <si>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</si>
  <si>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</si>
  <si>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</si>
  <si>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</si>
  <si>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</si>
  <si>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</si>
  <si>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</si>
  <si>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</si>
  <si>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</si>
  <si>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</si>
  <si>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</si>
  <si>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</si>
  <si>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嬬恋村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</si>
  <si>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</si>
  <si>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</si>
  <si>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</si>
  <si>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</si>
  <si>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</si>
  <si>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</si>
  <si>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</si>
  <si>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</si>
  <si>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</si>
  <si>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</si>
  <si>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</si>
  <si>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(1)各指標の分析
　①収益的収支比率について、平成25年度に悪化していますが、平成19年度からの下水道料金の特例加算（5年間月千円上乗せ）がほぼ一斉に終了した事による料金収入の減少が影響しています。赤字が続いているため経営改善が必要です。
　④企業債残高対事業規模比率について、現在建設投資は終了しています、類似団体と比較した数値は低い水準で投資規模は適切と思われます。
　⑤経費回収率について、平成25年度に悪化した理由は上記①と同様です、類似団体との比較は高い水準にあります。更新投資を見据え経費の削減が必要です。
　⑥汚水処理原価について、類似団体との比較では低い水準に有ります。最適な処理方法の検討などにより効率的な施設の運用を目指します。
　⑦施設利用率について、類似団体との比較では高い水準にあります。今後も接続推進などにより利用率向上を目指します。
　⑧水洗化率について、類似団体との比較では高い水準にあります。今後も接続推進などにより水洗化率向上を目指します。
(2)現状、課題
　総収益で総費用を賄えていません。料金収入は、節水意識の高まりや人口の減少傾向を受け、横ばいが続くと思われます。このことから経費削減や未接続世帯の接続推進、確実な料金徴収に努める必要があります。
</t>
    <rPh sb="232" eb="233">
      <t>タカ</t>
    </rPh>
    <rPh sb="242" eb="244">
      <t>コウシン</t>
    </rPh>
    <rPh sb="244" eb="246">
      <t>トウシ</t>
    </rPh>
    <rPh sb="247" eb="249">
      <t>ミス</t>
    </rPh>
    <rPh sb="250" eb="252">
      <t>ケイヒ</t>
    </rPh>
    <rPh sb="253" eb="255">
      <t>サクゲン</t>
    </rPh>
    <rPh sb="256" eb="258">
      <t>ヒツヨウ</t>
    </rPh>
    <rPh sb="285" eb="286">
      <t>ヒク</t>
    </rPh>
    <rPh sb="295" eb="297">
      <t>サイテキ</t>
    </rPh>
    <rPh sb="298" eb="300">
      <t>ショリ</t>
    </rPh>
    <rPh sb="300" eb="302">
      <t>ホウホウ</t>
    </rPh>
    <rPh sb="303" eb="305">
      <t>ケントウ</t>
    </rPh>
    <rPh sb="310" eb="313">
      <t>コウリツテキ</t>
    </rPh>
    <rPh sb="314" eb="316">
      <t>シセツ</t>
    </rPh>
    <rPh sb="317" eb="319">
      <t>ウンヨウ</t>
    </rPh>
    <rPh sb="320" eb="322">
      <t>メザ</t>
    </rPh>
    <rPh sb="349" eb="350">
      <t>タカ</t>
    </rPh>
    <rPh sb="359" eb="361">
      <t>コンゴ</t>
    </rPh>
    <rPh sb="364" eb="366">
      <t>スイシン</t>
    </rPh>
    <rPh sb="371" eb="374">
      <t>リヨウリツ</t>
    </rPh>
    <rPh sb="374" eb="376">
      <t>コウジョウ</t>
    </rPh>
    <rPh sb="377" eb="379">
      <t>メザ</t>
    </rPh>
    <rPh sb="427" eb="430">
      <t>スイセンカ</t>
    </rPh>
    <rPh sb="430" eb="431">
      <t>リツ</t>
    </rPh>
    <phoneticPr fontId="4"/>
  </si>
  <si>
    <t>(1)各指標の分析
　③管渠改善率について、現在は交通量の多い道路の管路を年500m程度調査しています。部分的な破損が散見されますが、大規模な破損は確認されず修繕に至っていません。
(2)現状、課題
　本村の農業集落排水施設は4地区でそれぞれ平成7年12,17,21年の供用開始です。早期に稼働した施設は20年が経過し施設の老朽化が進んでいます。
　今後、国庫補助事業による最適整備構想の策定、機能強化事業による施設の改修工事の必要性が高まっています。</t>
    <rPh sb="54" eb="55">
      <t>テキ</t>
    </rPh>
    <rPh sb="56" eb="58">
      <t>ハソン</t>
    </rPh>
    <rPh sb="59" eb="61">
      <t>サンケン</t>
    </rPh>
    <rPh sb="67" eb="70">
      <t>ダイキボ</t>
    </rPh>
    <rPh sb="71" eb="73">
      <t>ハソン</t>
    </rPh>
    <rPh sb="74" eb="76">
      <t>カクニン</t>
    </rPh>
    <rPh sb="79" eb="81">
      <t>シュウゼン</t>
    </rPh>
    <rPh sb="82" eb="83">
      <t>イタ</t>
    </rPh>
    <rPh sb="101" eb="103">
      <t>ホンソン</t>
    </rPh>
    <rPh sb="104" eb="106">
      <t>ノウギョウ</t>
    </rPh>
    <rPh sb="106" eb="108">
      <t>シュウラク</t>
    </rPh>
    <rPh sb="108" eb="110">
      <t>ハイスイ</t>
    </rPh>
    <rPh sb="110" eb="112">
      <t>シセツ</t>
    </rPh>
    <rPh sb="114" eb="116">
      <t>チク</t>
    </rPh>
    <rPh sb="121" eb="123">
      <t>ヘイセイ</t>
    </rPh>
    <rPh sb="124" eb="125">
      <t>ネン</t>
    </rPh>
    <rPh sb="133" eb="134">
      <t>ネン</t>
    </rPh>
    <rPh sb="142" eb="144">
      <t>ソウキ</t>
    </rPh>
    <rPh sb="145" eb="147">
      <t>カドウ</t>
    </rPh>
    <rPh sb="149" eb="151">
      <t>シセツ</t>
    </rPh>
    <rPh sb="162" eb="165">
      <t>ロウキュウカ</t>
    </rPh>
    <rPh sb="178" eb="180">
      <t>コッコ</t>
    </rPh>
    <rPh sb="180" eb="182">
      <t>ホジョ</t>
    </rPh>
    <rPh sb="182" eb="184">
      <t>ジギョウ</t>
    </rPh>
    <rPh sb="187" eb="189">
      <t>サイテキ</t>
    </rPh>
    <rPh sb="189" eb="191">
      <t>セイビ</t>
    </rPh>
    <rPh sb="191" eb="193">
      <t>コウソウ</t>
    </rPh>
    <rPh sb="194" eb="196">
      <t>サクテイ</t>
    </rPh>
    <rPh sb="197" eb="199">
      <t>キノウ</t>
    </rPh>
    <rPh sb="199" eb="201">
      <t>キョウカ</t>
    </rPh>
    <rPh sb="201" eb="203">
      <t>ジギョウ</t>
    </rPh>
    <rPh sb="206" eb="208">
      <t>シセツ</t>
    </rPh>
    <phoneticPr fontId="4"/>
  </si>
  <si>
    <t>　汚水処理量はここ数年横ばい状況が続き、料金収入も横ばいの状況が続くと思われます。
　今後、未接続世帯への接続推進に取り組み料金収入の確保、施設の維持管理に当たっては、修繕の必要性や緊急性を検討し実施の有無、運転に当たっては省エネに努め電気料金等の経費削減に努めていきたい。</t>
    <rPh sb="1" eb="3">
      <t>オスイ</t>
    </rPh>
    <rPh sb="3" eb="6">
      <t>ショリリョウ</t>
    </rPh>
    <rPh sb="9" eb="11">
      <t>スウネン</t>
    </rPh>
    <rPh sb="11" eb="12">
      <t>ヨコ</t>
    </rPh>
    <rPh sb="14" eb="16">
      <t>ジョウキョウ</t>
    </rPh>
    <rPh sb="17" eb="18">
      <t>ツヅ</t>
    </rPh>
    <rPh sb="20" eb="22">
      <t>リョウキン</t>
    </rPh>
    <rPh sb="22" eb="24">
      <t>シュウニュウ</t>
    </rPh>
    <rPh sb="25" eb="26">
      <t>ヨコ</t>
    </rPh>
    <rPh sb="29" eb="31">
      <t>ジョウキョウ</t>
    </rPh>
    <rPh sb="32" eb="33">
      <t>ツヅ</t>
    </rPh>
    <rPh sb="35" eb="36">
      <t>オモ</t>
    </rPh>
    <rPh sb="43" eb="45">
      <t>コンゴ</t>
    </rPh>
    <rPh sb="46" eb="51">
      <t>ミゼツゾクセタイ</t>
    </rPh>
    <rPh sb="53" eb="55">
      <t>セツゾク</t>
    </rPh>
    <rPh sb="55" eb="57">
      <t>スイシン</t>
    </rPh>
    <rPh sb="58" eb="59">
      <t>ト</t>
    </rPh>
    <rPh sb="60" eb="61">
      <t>ク</t>
    </rPh>
    <rPh sb="62" eb="64">
      <t>リョウキン</t>
    </rPh>
    <rPh sb="64" eb="66">
      <t>シュウニュウ</t>
    </rPh>
    <rPh sb="67" eb="69">
      <t>カクホ</t>
    </rPh>
    <rPh sb="70" eb="72">
      <t>シセツ</t>
    </rPh>
    <rPh sb="73" eb="75">
      <t>イジ</t>
    </rPh>
    <rPh sb="75" eb="77">
      <t>カンリ</t>
    </rPh>
    <rPh sb="78" eb="79">
      <t>ア</t>
    </rPh>
    <rPh sb="84" eb="86">
      <t>シュウゼン</t>
    </rPh>
    <rPh sb="87" eb="90">
      <t>ヒツヨウセイ</t>
    </rPh>
    <rPh sb="91" eb="94">
      <t>キンキュウセイ</t>
    </rPh>
    <rPh sb="95" eb="97">
      <t>ケントウ</t>
    </rPh>
    <rPh sb="98" eb="100">
      <t>ジッシ</t>
    </rPh>
    <rPh sb="101" eb="103">
      <t>ウム</t>
    </rPh>
    <rPh sb="104" eb="106">
      <t>ウンテン</t>
    </rPh>
    <rPh sb="107" eb="108">
      <t>ア</t>
    </rPh>
    <rPh sb="112" eb="113">
      <t>ショウ</t>
    </rPh>
    <rPh sb="116" eb="117">
      <t>ツト</t>
    </rPh>
    <rPh sb="118" eb="121">
      <t>デンキリョウ</t>
    </rPh>
    <rPh sb="121" eb="122">
      <t>キン</t>
    </rPh>
    <rPh sb="122" eb="123">
      <t>トウ</t>
    </rPh>
    <rPh sb="124" eb="126">
      <t>ケイヒ</t>
    </rPh>
    <rPh sb="126" eb="128">
      <t>サクゲン</t>
    </rPh>
    <rPh sb="129" eb="13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</si>
</sst>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20416"/>
        <c:axId val="2625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6220416"/>
        <c:axId val="26255744"/>
      </c:lineChart>
      <c:dateAx>
        <c:axId val="26220416"/>
        <c:scaling>
          <c:orientation val="minMax"/>
        </c:scaling>
        <c:delete val="1"/>
        <c:axPos val="b"/>
        <c:numFmt formatCode="ge" sourceLinked="1"/>
        <c:majorTickMark val="none"/>
        <c:minorTickMark val="none"/>
        <c:tickLblPos val="none"/>
        <c:crossAx val="26255744"/>
        <c:crosses val="autoZero"/>
        <c:auto val="1"/>
        <c:lblOffset val="100"/>
        <c:baseTimeUnit val="years"/>
      </c:dateAx>
      <c:valAx>
        <c:axId val="262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204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66.33</c:v>
                </c:pt>
                <c:pt idx="1">
                  <c:v>67.77</c:v>
                </c:pt>
                <c:pt idx="2">
                  <c:v>68.489999999999995</c:v>
                </c:pt>
                <c:pt idx="3">
                  <c:v>62.1</c:v>
                </c:pt>
                <c:pt idx="4">
                  <c:v>64.47</c:v>
                </c:pt>
              </c:numCache>
            </c:numRef>
          </c:val>
        </c:ser>
        <c:dLbls>
          <c:showLegendKey val="0"/>
          <c:showVal val="0"/>
          <c:showCatName val="0"/>
          <c:showSerName val="0"/>
          <c:showPercent val="0"/>
          <c:showBubbleSize val="0"/>
        </c:dLbls>
        <c:gapWidth val="150"/>
        <c:axId val="26060672"/>
        <c:axId val="2608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6060672"/>
        <c:axId val="26087424"/>
      </c:lineChart>
      <c:dateAx>
        <c:axId val="26060672"/>
        <c:scaling>
          <c:orientation val="minMax"/>
        </c:scaling>
        <c:delete val="1"/>
        <c:axPos val="b"/>
        <c:numFmt formatCode="ge" sourceLinked="1"/>
        <c:majorTickMark val="none"/>
        <c:minorTickMark val="none"/>
        <c:tickLblPos val="none"/>
        <c:crossAx val="26087424"/>
        <c:crosses val="autoZero"/>
        <c:auto val="1"/>
        <c:lblOffset val="100"/>
        <c:baseTimeUnit val="years"/>
      </c:dateAx>
      <c:valAx>
        <c:axId val="2608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6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91.7</c:v>
                </c:pt>
                <c:pt idx="1">
                  <c:v>93.47</c:v>
                </c:pt>
                <c:pt idx="2">
                  <c:v>94.04</c:v>
                </c:pt>
                <c:pt idx="3">
                  <c:v>94.35</c:v>
                </c:pt>
                <c:pt idx="4">
                  <c:v>94.03</c:v>
                </c:pt>
              </c:numCache>
            </c:numRef>
          </c:val>
        </c:ser>
        <c:dLbls>
          <c:showLegendKey val="0"/>
          <c:showVal val="0"/>
          <c:showCatName val="0"/>
          <c:showSerName val="0"/>
          <c:showPercent val="0"/>
          <c:showBubbleSize val="0"/>
        </c:dLbls>
        <c:gapWidth val="150"/>
        <c:axId val="26105344"/>
        <c:axId val="261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6105344"/>
        <c:axId val="26107264"/>
      </c:lineChart>
      <c:dateAx>
        <c:axId val="26105344"/>
        <c:scaling>
          <c:orientation val="minMax"/>
        </c:scaling>
        <c:delete val="1"/>
        <c:axPos val="b"/>
        <c:numFmt formatCode="ge" sourceLinked="1"/>
        <c:majorTickMark val="none"/>
        <c:minorTickMark val="none"/>
        <c:tickLblPos val="none"/>
        <c:crossAx val="26107264"/>
        <c:crosses val="autoZero"/>
        <c:auto val="1"/>
        <c:lblOffset val="100"/>
        <c:baseTimeUnit val="years"/>
      </c:dateAx>
      <c:valAx>
        <c:axId val="261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97.34</c:v>
                </c:pt>
                <c:pt idx="1">
                  <c:v>99.06</c:v>
                </c:pt>
                <c:pt idx="2">
                  <c:v>112.18</c:v>
                </c:pt>
                <c:pt idx="3">
                  <c:v>97.99</c:v>
                </c:pt>
                <c:pt idx="4">
                  <c:v>98.47</c:v>
                </c:pt>
              </c:numCache>
            </c:numRef>
          </c:val>
        </c:ser>
        <c:dLbls>
          <c:showLegendKey val="0"/>
          <c:showVal val="0"/>
          <c:showCatName val="0"/>
          <c:showSerName val="0"/>
          <c:showPercent val="0"/>
          <c:showBubbleSize val="0"/>
        </c:dLbls>
        <c:gapWidth val="150"/>
        <c:axId val="26336640"/>
        <c:axId val="2642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336640"/>
        <c:axId val="26424832"/>
      </c:lineChart>
      <c:dateAx>
        <c:axId val="26336640"/>
        <c:scaling>
          <c:orientation val="minMax"/>
        </c:scaling>
        <c:delete val="1"/>
        <c:axPos val="b"/>
        <c:numFmt formatCode="ge" sourceLinked="1"/>
        <c:majorTickMark val="none"/>
        <c:minorTickMark val="none"/>
        <c:tickLblPos val="none"/>
        <c:crossAx val="26424832"/>
        <c:crosses val="autoZero"/>
        <c:auto val="1"/>
        <c:lblOffset val="100"/>
        <c:baseTimeUnit val="years"/>
      </c:dateAx>
      <c:valAx>
        <c:axId val="2642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390272"/>
        <c:axId val="423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90272"/>
        <c:axId val="42392960"/>
      </c:lineChart>
      <c:dateAx>
        <c:axId val="42390272"/>
        <c:scaling>
          <c:orientation val="minMax"/>
        </c:scaling>
        <c:delete val="1"/>
        <c:axPos val="b"/>
        <c:numFmt formatCode="ge" sourceLinked="1"/>
        <c:majorTickMark val="none"/>
        <c:minorTickMark val="none"/>
        <c:tickLblPos val="none"/>
        <c:crossAx val="42392960"/>
        <c:crosses val="autoZero"/>
        <c:auto val="1"/>
        <c:lblOffset val="100"/>
        <c:baseTimeUnit val="years"/>
      </c:dateAx>
      <c:valAx>
        <c:axId val="423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4256"/>
        <c:axId val="4270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4256"/>
        <c:axId val="42706816"/>
      </c:lineChart>
      <c:dateAx>
        <c:axId val="42704256"/>
        <c:scaling>
          <c:orientation val="minMax"/>
        </c:scaling>
        <c:delete val="1"/>
        <c:axPos val="b"/>
        <c:numFmt formatCode="ge" sourceLinked="1"/>
        <c:majorTickMark val="none"/>
        <c:minorTickMark val="none"/>
        <c:tickLblPos val="none"/>
        <c:crossAx val="42706816"/>
        <c:crosses val="autoZero"/>
        <c:auto val="1"/>
        <c:lblOffset val="100"/>
        <c:baseTimeUnit val="years"/>
      </c:dateAx>
      <c:valAx>
        <c:axId val="4270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992512"/>
        <c:axId val="8335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992512"/>
        <c:axId val="83354368"/>
      </c:lineChart>
      <c:dateAx>
        <c:axId val="80992512"/>
        <c:scaling>
          <c:orientation val="minMax"/>
        </c:scaling>
        <c:delete val="1"/>
        <c:axPos val="b"/>
        <c:numFmt formatCode="ge" sourceLinked="1"/>
        <c:majorTickMark val="none"/>
        <c:minorTickMark val="none"/>
        <c:tickLblPos val="none"/>
        <c:crossAx val="83354368"/>
        <c:crosses val="autoZero"/>
        <c:auto val="1"/>
        <c:lblOffset val="100"/>
        <c:baseTimeUnit val="years"/>
      </c:dateAx>
      <c:valAx>
        <c:axId val="833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12448"/>
        <c:axId val="8791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12448"/>
        <c:axId val="87915136"/>
      </c:lineChart>
      <c:dateAx>
        <c:axId val="87912448"/>
        <c:scaling>
          <c:orientation val="minMax"/>
        </c:scaling>
        <c:delete val="1"/>
        <c:axPos val="b"/>
        <c:numFmt formatCode="ge" sourceLinked="1"/>
        <c:majorTickMark val="none"/>
        <c:minorTickMark val="none"/>
        <c:tickLblPos val="none"/>
        <c:crossAx val="87915136"/>
        <c:crosses val="autoZero"/>
        <c:auto val="1"/>
        <c:lblOffset val="100"/>
        <c:baseTimeUnit val="years"/>
      </c:dateAx>
      <c:valAx>
        <c:axId val="8791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1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332.26</c:v>
                </c:pt>
                <c:pt idx="1">
                  <c:v>209.96</c:v>
                </c:pt>
                <c:pt idx="2">
                  <c:v>40.36</c:v>
                </c:pt>
                <c:pt idx="3" formatCode="#,##0.00;&quot;△&quot;#,##0.00">
                  <c:v>0</c:v>
                </c:pt>
                <c:pt idx="4">
                  <c:v>97.64</c:v>
                </c:pt>
              </c:numCache>
            </c:numRef>
          </c:val>
        </c:ser>
        <c:dLbls>
          <c:showLegendKey val="0"/>
          <c:showVal val="0"/>
          <c:showCatName val="0"/>
          <c:showSerName val="0"/>
          <c:showPercent val="0"/>
          <c:showBubbleSize val="0"/>
        </c:dLbls>
        <c:gapWidth val="150"/>
        <c:axId val="100160640"/>
        <c:axId val="10016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00160640"/>
        <c:axId val="100162944"/>
      </c:lineChart>
      <c:dateAx>
        <c:axId val="100160640"/>
        <c:scaling>
          <c:orientation val="minMax"/>
        </c:scaling>
        <c:delete val="1"/>
        <c:axPos val="b"/>
        <c:numFmt formatCode="ge" sourceLinked="1"/>
        <c:majorTickMark val="none"/>
        <c:minorTickMark val="none"/>
        <c:tickLblPos val="none"/>
        <c:crossAx val="100162944"/>
        <c:crosses val="autoZero"/>
        <c:auto val="1"/>
        <c:lblOffset val="100"/>
        <c:baseTimeUnit val="years"/>
      </c:dateAx>
      <c:valAx>
        <c:axId val="10016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6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100</c:v>
                </c:pt>
                <c:pt idx="2">
                  <c:v>100</c:v>
                </c:pt>
                <c:pt idx="3">
                  <c:v>93.3</c:v>
                </c:pt>
                <c:pt idx="4">
                  <c:v>99.58</c:v>
                </c:pt>
              </c:numCache>
            </c:numRef>
          </c:val>
        </c:ser>
        <c:dLbls>
          <c:showLegendKey val="0"/>
          <c:showVal val="0"/>
          <c:showCatName val="0"/>
          <c:showSerName val="0"/>
          <c:showPercent val="0"/>
          <c:showBubbleSize val="0"/>
        </c:dLbls>
        <c:gapWidth val="150"/>
        <c:axId val="22629760"/>
        <c:axId val="2263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2629760"/>
        <c:axId val="22636032"/>
      </c:lineChart>
      <c:dateAx>
        <c:axId val="22629760"/>
        <c:scaling>
          <c:orientation val="minMax"/>
        </c:scaling>
        <c:delete val="1"/>
        <c:axPos val="b"/>
        <c:numFmt formatCode="ge" sourceLinked="1"/>
        <c:majorTickMark val="none"/>
        <c:minorTickMark val="none"/>
        <c:tickLblPos val="none"/>
        <c:crossAx val="22636032"/>
        <c:crosses val="autoZero"/>
        <c:auto val="1"/>
        <c:lblOffset val="100"/>
        <c:baseTimeUnit val="years"/>
      </c:dateAx>
      <c:valAx>
        <c:axId val="2263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198.88</c:v>
                </c:pt>
                <c:pt idx="1">
                  <c:v>200.2</c:v>
                </c:pt>
                <c:pt idx="2">
                  <c:v>179.28</c:v>
                </c:pt>
                <c:pt idx="3">
                  <c:v>184.15</c:v>
                </c:pt>
                <c:pt idx="4">
                  <c:v>174.82</c:v>
                </c:pt>
              </c:numCache>
            </c:numRef>
          </c:val>
        </c:ser>
        <c:dLbls>
          <c:showLegendKey val="0"/>
          <c:showVal val="0"/>
          <c:showCatName val="0"/>
          <c:showSerName val="0"/>
          <c:showPercent val="0"/>
          <c:showBubbleSize val="0"/>
        </c:dLbls>
        <c:gapWidth val="150"/>
        <c:axId val="22674048"/>
        <c:axId val="260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2674048"/>
        <c:axId val="26030848"/>
      </c:lineChart>
      <c:dateAx>
        <c:axId val="22674048"/>
        <c:scaling>
          <c:orientation val="minMax"/>
        </c:scaling>
        <c:delete val="1"/>
        <c:axPos val="b"/>
        <c:numFmt formatCode="ge" sourceLinked="1"/>
        <c:majorTickMark val="none"/>
        <c:minorTickMark val="none"/>
        <c:tickLblPos val="none"/>
        <c:crossAx val="26030848"/>
        <c:crosses val="autoZero"/>
        <c:auto val="1"/>
        <c:lblOffset val="100"/>
        <c:baseTimeUnit val="years"/>
      </c:dateAx>
      <c:valAx>
        <c:axId val="260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嬬恋村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10112</v>
      </c>
      <c r="AM8" s="64"/>
      <c r="AN8" s="64"/>
      <c r="AO8" s="64"/>
      <c r="AP8" s="64"/>
      <c r="AQ8" s="64"/>
      <c r="AR8" s="64"/>
      <c r="AS8" s="64"/>
      <c r="AT8" s="63">
        <f>データ!S6</f>
        <v>337.58</v>
      </c>
      <c r="AU8" s="63"/>
      <c r="AV8" s="63"/>
      <c r="AW8" s="63"/>
      <c r="AX8" s="63"/>
      <c r="AY8" s="63"/>
      <c r="AZ8" s="63"/>
      <c r="BA8" s="63"/>
      <c r="BB8" s="63">
        <f>データ!T6</f>
        <v>29.95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27.22</v>
      </c>
      <c r="Q10" s="63"/>
      <c r="R10" s="63"/>
      <c r="S10" s="63"/>
      <c r="T10" s="63"/>
      <c r="U10" s="63"/>
      <c r="V10" s="63"/>
      <c r="W10" s="63">
        <f>データ!P6</f>
        <v>82.73</v>
      </c>
      <c r="X10" s="63"/>
      <c r="Y10" s="63"/>
      <c r="Z10" s="63"/>
      <c r="AA10" s="63"/>
      <c r="AB10" s="63"/>
      <c r="AC10" s="63"/>
      <c r="AD10" s="64">
        <f>データ!Q6</f>
        <v>4322</v>
      </c>
      <c r="AE10" s="64"/>
      <c r="AF10" s="64"/>
      <c r="AG10" s="64"/>
      <c r="AH10" s="64"/>
      <c r="AI10" s="64"/>
      <c r="AJ10" s="64"/>
      <c r="AK10" s="2"/>
      <c r="AL10" s="64">
        <f>データ!U6</f>
        <v>2731</v>
      </c>
      <c r="AM10" s="64"/>
      <c r="AN10" s="64"/>
      <c r="AO10" s="64"/>
      <c r="AP10" s="64"/>
      <c r="AQ10" s="64"/>
      <c r="AR10" s="64"/>
      <c r="AS10" s="64"/>
      <c r="AT10" s="63">
        <f>データ!V6</f>
        <v>1.39</v>
      </c>
      <c r="AU10" s="63"/>
      <c r="AV10" s="63"/>
      <c r="AW10" s="63"/>
      <c r="AX10" s="63"/>
      <c r="AY10" s="63"/>
      <c r="AZ10" s="63"/>
      <c r="BA10" s="63"/>
      <c r="BB10" s="63">
        <f>データ!W6</f>
        <v>1964.75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104256</v>
      </c>
      <c r="D6" s="31">
        <f t="shared" si="3"/>
        <v>47</v>
      </c>
      <c r="E6" s="31">
        <f t="shared" si="3"/>
        <v>17</v>
      </c>
      <c r="F6" s="31">
        <f t="shared" si="3"/>
        <v>5</v>
      </c>
      <c r="G6" s="31">
        <f t="shared" si="3"/>
        <v>0</v>
      </c>
      <c r="H6" s="31" t="str">
        <f t="shared" si="3"/>
        <v>群馬県　嬬恋村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27.22</v>
      </c>
      <c r="P6" s="32">
        <f t="shared" si="3"/>
        <v>82.73</v>
      </c>
      <c r="Q6" s="32">
        <f t="shared" si="3"/>
        <v>4322</v>
      </c>
      <c r="R6" s="32">
        <f t="shared" si="3"/>
        <v>10112</v>
      </c>
      <c r="S6" s="32">
        <f t="shared" si="3"/>
        <v>337.58</v>
      </c>
      <c r="T6" s="32">
        <f t="shared" si="3"/>
        <v>29.95</v>
      </c>
      <c r="U6" s="32">
        <f t="shared" si="3"/>
        <v>2731</v>
      </c>
      <c r="V6" s="32">
        <f t="shared" si="3"/>
        <v>1.39</v>
      </c>
      <c r="W6" s="32">
        <f t="shared" si="3"/>
        <v>1964.75</v>
      </c>
      <c r="X6" s="33">
        <f>IF(X7="",NA(),X7)</f>
        <v>97.34</v>
      </c>
      <c r="Y6" s="33">
        <f t="shared" ref="Y6:AG6" si="4">IF(Y7="",NA(),Y7)</f>
        <v>99.06</v>
      </c>
      <c r="Z6" s="33">
        <f t="shared" si="4"/>
        <v>112.18</v>
      </c>
      <c r="AA6" s="33">
        <f t="shared" si="4"/>
        <v>97.99</v>
      </c>
      <c r="AB6" s="33">
        <f t="shared" si="4"/>
        <v>98.47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332.26</v>
      </c>
      <c r="BF6" s="33">
        <f t="shared" ref="BF6:BN6" si="7">IF(BF7="",NA(),BF7)</f>
        <v>209.96</v>
      </c>
      <c r="BG6" s="33">
        <f t="shared" si="7"/>
        <v>40.36</v>
      </c>
      <c r="BH6" s="32">
        <f t="shared" si="7"/>
        <v>0</v>
      </c>
      <c r="BI6" s="33">
        <f t="shared" si="7"/>
        <v>97.64</v>
      </c>
      <c r="BJ6" s="33">
        <f t="shared" si="7"/>
        <v>1267.26</v>
      </c>
      <c r="BK6" s="33">
        <f t="shared" si="7"/>
        <v>1239.2</v>
      </c>
      <c r="BL6" s="33">
        <f t="shared" si="7"/>
        <v>1197.82</v>
      </c>
      <c r="BM6" s="33">
        <f t="shared" si="7"/>
        <v>1126.77</v>
      </c>
      <c r="BN6" s="33">
        <f t="shared" si="7"/>
        <v>1044.8</v>
      </c>
      <c r="BO6" s="32" t="str">
        <f>IF(BO7="","",IF(BO7="-","【-】","【"&amp;SUBSTITUTE(TEXT(BO7,"#,##0.00"),"-","△")&amp;"】"))</f>
        <v>【992.47】</v>
      </c>
      <c r="BP6" s="33">
        <f>IF(BP7="",NA(),BP7)</f>
        <v>100</v>
      </c>
      <c r="BQ6" s="33">
        <f t="shared" ref="BQ6:BY6" si="8">IF(BQ7="",NA(),BQ7)</f>
        <v>100</v>
      </c>
      <c r="BR6" s="33">
        <f t="shared" si="8"/>
        <v>100</v>
      </c>
      <c r="BS6" s="33">
        <f t="shared" si="8"/>
        <v>93.3</v>
      </c>
      <c r="BT6" s="33">
        <f t="shared" si="8"/>
        <v>99.58</v>
      </c>
      <c r="BU6" s="33">
        <f t="shared" si="8"/>
        <v>53.42</v>
      </c>
      <c r="BV6" s="33">
        <f t="shared" si="8"/>
        <v>51.56</v>
      </c>
      <c r="BW6" s="33">
        <f t="shared" si="8"/>
        <v>51.03</v>
      </c>
      <c r="BX6" s="33">
        <f t="shared" si="8"/>
        <v>50.9</v>
      </c>
      <c r="BY6" s="33">
        <f t="shared" si="8"/>
        <v>50.82</v>
      </c>
      <c r="BZ6" s="32" t="str">
        <f>IF(BZ7="","",IF(BZ7="-","【-】","【"&amp;SUBSTITUTE(TEXT(BZ7,"#,##0.00"),"-","△")&amp;"】"))</f>
        <v>【51.49】</v>
      </c>
      <c r="CA6" s="33">
        <f>IF(CA7="",NA(),CA7)</f>
        <v>198.88</v>
      </c>
      <c r="CB6" s="33">
        <f t="shared" ref="CB6:CJ6" si="9">IF(CB7="",NA(),CB7)</f>
        <v>200.2</v>
      </c>
      <c r="CC6" s="33">
        <f t="shared" si="9"/>
        <v>179.28</v>
      </c>
      <c r="CD6" s="33">
        <f t="shared" si="9"/>
        <v>184.15</v>
      </c>
      <c r="CE6" s="33">
        <f t="shared" si="9"/>
        <v>174.82</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66.33</v>
      </c>
      <c r="CM6" s="33">
        <f t="shared" ref="CM6:CU6" si="10">IF(CM7="",NA(),CM7)</f>
        <v>67.77</v>
      </c>
      <c r="CN6" s="33">
        <f t="shared" si="10"/>
        <v>68.489999999999995</v>
      </c>
      <c r="CO6" s="33">
        <f t="shared" si="10"/>
        <v>62.1</v>
      </c>
      <c r="CP6" s="33">
        <f t="shared" si="10"/>
        <v>64.47</v>
      </c>
      <c r="CQ6" s="33">
        <f t="shared" si="10"/>
        <v>54.23</v>
      </c>
      <c r="CR6" s="33">
        <f t="shared" si="10"/>
        <v>55.2</v>
      </c>
      <c r="CS6" s="33">
        <f t="shared" si="10"/>
        <v>54.74</v>
      </c>
      <c r="CT6" s="33">
        <f t="shared" si="10"/>
        <v>53.78</v>
      </c>
      <c r="CU6" s="33">
        <f t="shared" si="10"/>
        <v>53.24</v>
      </c>
      <c r="CV6" s="32" t="str">
        <f>IF(CV7="","",IF(CV7="-","【-】","【"&amp;SUBSTITUTE(TEXT(CV7,"#,##0.00"),"-","△")&amp;"】"))</f>
        <v>【53.32】</v>
      </c>
      <c r="CW6" s="33">
        <f>IF(CW7="",NA(),CW7)</f>
        <v>91.7</v>
      </c>
      <c r="CX6" s="33">
        <f t="shared" ref="CX6:DF6" si="11">IF(CX7="",NA(),CX7)</f>
        <v>93.47</v>
      </c>
      <c r="CY6" s="33">
        <f t="shared" si="11"/>
        <v>94.04</v>
      </c>
      <c r="CZ6" s="33">
        <f t="shared" si="11"/>
        <v>94.35</v>
      </c>
      <c r="DA6" s="33">
        <f t="shared" si="11"/>
        <v>94.03</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104256</v>
      </c>
      <c r="D7" s="35">
        <v>47</v>
      </c>
      <c r="E7" s="35">
        <v>17</v>
      </c>
      <c r="F7" s="35">
        <v>5</v>
      </c>
      <c r="G7" s="35">
        <v>0</v>
      </c>
      <c r="H7" s="35" t="s">
        <v>96</v>
      </c>
      <c r="I7" s="35" t="s">
        <v>97</v>
      </c>
      <c r="J7" s="35" t="s">
        <v>98</v>
      </c>
      <c r="K7" s="35" t="s">
        <v>99</v>
      </c>
      <c r="L7" s="35" t="s">
        <v>100</v>
      </c>
      <c r="M7" s="36" t="s">
        <v>101</v>
      </c>
      <c r="N7" s="36" t="s">
        <v>102</v>
      </c>
      <c r="O7" s="36">
        <v>27.22</v>
      </c>
      <c r="P7" s="36">
        <v>82.73</v>
      </c>
      <c r="Q7" s="36">
        <v>4322</v>
      </c>
      <c r="R7" s="36">
        <v>10112</v>
      </c>
      <c r="S7" s="36">
        <v>337.58</v>
      </c>
      <c r="T7" s="36">
        <v>29.95</v>
      </c>
      <c r="U7" s="36">
        <v>2731</v>
      </c>
      <c r="V7" s="36">
        <v>1.39</v>
      </c>
      <c r="W7" s="36">
        <v>1964.75</v>
      </c>
      <c r="X7" s="36">
        <v>97.34</v>
      </c>
      <c r="Y7" s="36">
        <v>99.06</v>
      </c>
      <c r="Z7" s="36">
        <v>112.18</v>
      </c>
      <c r="AA7" s="36">
        <v>97.99</v>
      </c>
      <c r="AB7" s="36">
        <v>98.47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332.26</v>
      </c>
      <c r="BF7" s="36">
        <v>209.96</v>
      </c>
      <c r="BG7" s="36">
        <v>40.36</v>
      </c>
      <c r="BH7" s="36">
        <v>0</v>
      </c>
      <c r="BI7" s="36">
        <v>97.64</v>
      </c>
      <c r="BJ7" s="36">
        <v>1267.26</v>
      </c>
      <c r="BK7" s="36">
        <v>1239.2</v>
      </c>
      <c r="BL7" s="36">
        <v>1197.82</v>
      </c>
      <c r="BM7" s="36">
        <v>1126.77</v>
      </c>
      <c r="BN7" s="36">
        <v>1044.8</v>
      </c>
      <c r="BO7" s="36">
        <v>992.47</v>
      </c>
      <c r="BP7" s="36">
        <v>100</v>
      </c>
      <c r="BQ7" s="36">
        <v>100</v>
      </c>
      <c r="BR7" s="36">
        <v>100</v>
      </c>
      <c r="BS7" s="36">
        <v>93.3</v>
      </c>
      <c r="BT7" s="36">
        <v>99.58</v>
      </c>
      <c r="BU7" s="36">
        <v>53.42</v>
      </c>
      <c r="BV7" s="36">
        <v>51.56</v>
      </c>
      <c r="BW7" s="36">
        <v>51.03</v>
      </c>
      <c r="BX7" s="36">
        <v>50.9</v>
      </c>
      <c r="BY7" s="36">
        <v>50.82</v>
      </c>
      <c r="BZ7" s="36">
        <v>51.49</v>
      </c>
      <c r="CA7" s="36">
        <v>198.88</v>
      </c>
      <c r="CB7" s="36">
        <v>200.2</v>
      </c>
      <c r="CC7" s="36">
        <v>179.28</v>
      </c>
      <c r="CD7" s="36">
        <v>184.15</v>
      </c>
      <c r="CE7" s="36">
        <v>174.82</v>
      </c>
      <c r="CF7" s="36">
        <v>269.12</v>
      </c>
      <c r="CG7" s="36">
        <v>283.26</v>
      </c>
      <c r="CH7" s="36">
        <v>289.60000000000002</v>
      </c>
      <c r="CI7" s="36">
        <v>293.27</v>
      </c>
      <c r="CJ7" s="36">
        <v>300.52</v>
      </c>
      <c r="CK7" s="36">
        <v>295.10000000000002</v>
      </c>
      <c r="CL7" s="36">
        <v>66.33</v>
      </c>
      <c r="CM7" s="36">
        <v>67.77</v>
      </c>
      <c r="CN7" s="36">
        <v>68.489999999999995</v>
      </c>
      <c r="CO7" s="36">
        <v>62.1</v>
      </c>
      <c r="CP7" s="36">
        <v>64.47</v>
      </c>
      <c r="CQ7" s="36">
        <v>54.23</v>
      </c>
      <c r="CR7" s="36">
        <v>55.2</v>
      </c>
      <c r="CS7" s="36">
        <v>54.74</v>
      </c>
      <c r="CT7" s="36">
        <v>53.78</v>
      </c>
      <c r="CU7" s="36">
        <v>53.24</v>
      </c>
      <c r="CV7" s="36">
        <v>53.32</v>
      </c>
      <c r="CW7" s="36">
        <v>91.7</v>
      </c>
      <c r="CX7" s="36">
        <v>93.47</v>
      </c>
      <c r="CY7" s="36">
        <v>94.04</v>
      </c>
      <c r="CZ7" s="36">
        <v>94.35</v>
      </c>
      <c r="DA7" s="36">
        <v>94.03</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2016-02-03T09:11:35Z</dcterms:created>
  <dcterms:modified xsi:type="dcterms:W3CDTF">2016-02-23T04:06:12Z</dcterms:modified>
  <cp:category/>
</cp:coreProperties>
</file>