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<sst xmlns="http://schemas.openxmlformats.org/spreadsheetml/2006/main" count="221" uniqueCount="111">
  <si>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</si>
  <si>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</si>
  <si>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</si>
  <si>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</si>
  <si>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</si>
  <si>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</si>
  <si>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</si>
  <si>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</si>
  <si>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</si>
  <si>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</si>
  <si>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</si>
  <si>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</si>
  <si>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</si>
  <si>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</si>
  <si>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</si>
  <si>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</si>
  <si>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</si>
  <si>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</si>
  <si>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</si>
  <si>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</si>
  <si>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</si>
  <si>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</si>
  <si>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</si>
  <si>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</si>
  <si>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</si>
  <si>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</si>
  <si>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</si>
  <si>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</si>
  <si>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</si>
  <si>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</si>
  <si>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</si>
  <si>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</si>
  <si>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</si>
  <si>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</si>
  <si>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</si>
  <si>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</si>
  <si>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</si>
  <si>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</si>
  <si>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</si>
  <si>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</si>
  <si>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</si>
  <si>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</si>
  <si>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</si>
  <si>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</si>
  <si>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</si>
  <si>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</si>
  <si>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</si>
  <si>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</si>
  <si>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</si>
  <si>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</si>
  <si>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</si>
  <si>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</si>
  <si>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</si>
  <si>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</si>
  <si>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</si>
  <si>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</si>
  <si>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</si>
  <si>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</si>
  <si>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</si>
  <si>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</si>
  <si>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</si>
  <si>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</si>
  <si>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</si>
  <si>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</si>
  <si>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</si>
  <si>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</si>
  <si>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</si>
  <si>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</si>
  <si>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</si>
  <si>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</si>
  <si>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</si>
  <si>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</si>
  <si>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</si>
  <si>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</si>
  <si>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</si>
  <si>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</si>
  <si>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</si>
  <si>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</si>
  <si>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</si>
  <si>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</si>
  <si>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</si>
  <si>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</si>
  <si>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</si>
  <si>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</si>
  <si>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</si>
  <si>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</si>
  <si>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</si>
  <si>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</si>
  <si>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</si>
  <si>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</si>
  <si>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</si>
  <si>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</si>
  <si>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</si>
  <si>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</si>
  <si>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</si>
  <si>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</si>
  <si>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</si>
  <si>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</si>
  <si>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</si>
  <si>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</si>
  <si>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</si>
  <si>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</si>
  <si>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</si>
  <si>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</si>
  <si>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</si>
  <si>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</si>
  <si>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</si>
  <si>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</si>
  <si>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の経営の健全性については、①収益的収支比率は平成24年度までは100％でしたが、25年度以降は100％を下回っています。マンホールポンプ・処理施設の修繕件数が増え、支出が増加した事が原因と考えられます。　　　　　　　　　　　　　④の企業債残高については、企業債はありませんが下水道使用料だけでは賄えない部分を一般会計からの繰入金で補填し事業を実施している状況です。　　　効率性については⑥汚水処理原価は類似団体とほぼ同じ値になっているが、⑤経費回収率、⑦施設利用率、⑧水洗化率は類似団体平均を下回っています。加入率が低いのが、これらの原因と考えます。</t>
    <rPh sb="0" eb="2">
      <t>ノウギョウ</t>
    </rPh>
    <rPh sb="2" eb="4">
      <t>シュウラク</t>
    </rPh>
    <rPh sb="4" eb="6">
      <t>ハイスイ</t>
    </rPh>
    <rPh sb="6" eb="8">
      <t>ジギョウ</t>
    </rPh>
    <rPh sb="9" eb="11">
      <t>ケイエイ</t>
    </rPh>
    <rPh sb="12" eb="15">
      <t>ケンゼンセイ</t>
    </rPh>
    <rPh sb="22" eb="25">
      <t>シュウエキテキ</t>
    </rPh>
    <rPh sb="25" eb="27">
      <t>シュウシ</t>
    </rPh>
    <rPh sb="27" eb="29">
      <t>ヒリツ</t>
    </rPh>
    <rPh sb="30" eb="32">
      <t>ヘイセイ</t>
    </rPh>
    <rPh sb="34" eb="35">
      <t>ネン</t>
    </rPh>
    <rPh sb="35" eb="36">
      <t>ド</t>
    </rPh>
    <rPh sb="50" eb="51">
      <t>ネン</t>
    </rPh>
    <rPh sb="51" eb="52">
      <t>ド</t>
    </rPh>
    <rPh sb="52" eb="54">
      <t>イコウ</t>
    </rPh>
    <rPh sb="60" eb="62">
      <t>シタマワ</t>
    </rPh>
    <rPh sb="77" eb="79">
      <t>ショリ</t>
    </rPh>
    <rPh sb="79" eb="81">
      <t>シセツ</t>
    </rPh>
    <rPh sb="82" eb="84">
      <t>シュウゼン</t>
    </rPh>
    <rPh sb="84" eb="86">
      <t>ケンスウ</t>
    </rPh>
    <rPh sb="90" eb="92">
      <t>シシュツ</t>
    </rPh>
    <rPh sb="93" eb="95">
      <t>ゾウカ</t>
    </rPh>
    <rPh sb="97" eb="98">
      <t>コト</t>
    </rPh>
    <rPh sb="99" eb="101">
      <t>ゲンイン</t>
    </rPh>
    <rPh sb="102" eb="103">
      <t>カンガ</t>
    </rPh>
    <rPh sb="124" eb="127">
      <t>キギョウサイ</t>
    </rPh>
    <rPh sb="127" eb="129">
      <t>ザンダカ</t>
    </rPh>
    <rPh sb="135" eb="138">
      <t>キギョウサイ</t>
    </rPh>
    <rPh sb="145" eb="148">
      <t>ゲスイドウ</t>
    </rPh>
    <rPh sb="148" eb="151">
      <t>シヨウリョウ</t>
    </rPh>
    <rPh sb="155" eb="156">
      <t>マカナ</t>
    </rPh>
    <rPh sb="159" eb="161">
      <t>ブブン</t>
    </rPh>
    <rPh sb="162" eb="164">
      <t>イッパン</t>
    </rPh>
    <rPh sb="164" eb="166">
      <t>カイケイ</t>
    </rPh>
    <rPh sb="169" eb="171">
      <t>クリイレ</t>
    </rPh>
    <rPh sb="171" eb="172">
      <t>キン</t>
    </rPh>
    <rPh sb="173" eb="175">
      <t>ホテン</t>
    </rPh>
    <rPh sb="176" eb="178">
      <t>ジギョウ</t>
    </rPh>
    <rPh sb="179" eb="181">
      <t>ジッシ</t>
    </rPh>
    <rPh sb="185" eb="187">
      <t>ジョウキョウ</t>
    </rPh>
    <rPh sb="193" eb="195">
      <t>コウリツ</t>
    </rPh>
    <rPh sb="195" eb="196">
      <t>セイ</t>
    </rPh>
    <rPh sb="202" eb="204">
      <t>オスイ</t>
    </rPh>
    <rPh sb="204" eb="206">
      <t>ショリ</t>
    </rPh>
    <rPh sb="206" eb="208">
      <t>ゲンカ</t>
    </rPh>
    <rPh sb="209" eb="211">
      <t>ルイジ</t>
    </rPh>
    <rPh sb="211" eb="213">
      <t>ダンタイ</t>
    </rPh>
    <rPh sb="216" eb="217">
      <t>オナ</t>
    </rPh>
    <rPh sb="218" eb="219">
      <t>アタイ</t>
    </rPh>
    <rPh sb="228" eb="230">
      <t>ケイヒ</t>
    </rPh>
    <rPh sb="230" eb="233">
      <t>カイシュウリツ</t>
    </rPh>
    <rPh sb="235" eb="237">
      <t>シセツ</t>
    </rPh>
    <rPh sb="237" eb="240">
      <t>リヨウリツ</t>
    </rPh>
    <rPh sb="242" eb="245">
      <t>スイセンカ</t>
    </rPh>
    <rPh sb="245" eb="246">
      <t>リツ</t>
    </rPh>
    <rPh sb="247" eb="249">
      <t>ルイジ</t>
    </rPh>
    <rPh sb="249" eb="251">
      <t>ダンタイ</t>
    </rPh>
    <rPh sb="251" eb="253">
      <t>ヘイキン</t>
    </rPh>
    <rPh sb="254" eb="256">
      <t>シタマワ</t>
    </rPh>
    <rPh sb="262" eb="264">
      <t>カニュウ</t>
    </rPh>
    <rPh sb="264" eb="265">
      <t>リツ</t>
    </rPh>
    <rPh sb="266" eb="267">
      <t>ヒク</t>
    </rPh>
    <rPh sb="275" eb="277">
      <t>ゲンイン</t>
    </rPh>
    <rPh sb="278" eb="279">
      <t>カンガ</t>
    </rPh>
    <phoneticPr fontId="4"/>
  </si>
  <si>
    <t>最も古い施設が平成12年に供用開始しているため、管渠は比較的新しい設備になります。マンホールポンプ・処理施設については部品交換などの軽微な修繕が発生しています。</t>
    <rPh sb="0" eb="1">
      <t>モット</t>
    </rPh>
    <rPh sb="2" eb="3">
      <t>フル</t>
    </rPh>
    <rPh sb="4" eb="6">
      <t>シセツ</t>
    </rPh>
    <rPh sb="7" eb="9">
      <t>ヘイセイ</t>
    </rPh>
    <rPh sb="11" eb="12">
      <t>ネン</t>
    </rPh>
    <rPh sb="13" eb="15">
      <t>キョウヨウ</t>
    </rPh>
    <rPh sb="15" eb="17">
      <t>カイシ</t>
    </rPh>
    <rPh sb="24" eb="26">
      <t>カンキョ</t>
    </rPh>
    <rPh sb="27" eb="30">
      <t>ヒカクテキ</t>
    </rPh>
    <rPh sb="30" eb="31">
      <t>アタラ</t>
    </rPh>
    <rPh sb="33" eb="35">
      <t>セツビ</t>
    </rPh>
    <rPh sb="50" eb="52">
      <t>ショリ</t>
    </rPh>
    <rPh sb="52" eb="54">
      <t>シセツ</t>
    </rPh>
    <rPh sb="59" eb="61">
      <t>ブヒン</t>
    </rPh>
    <rPh sb="61" eb="63">
      <t>コウカン</t>
    </rPh>
    <rPh sb="66" eb="68">
      <t>ケイビ</t>
    </rPh>
    <rPh sb="69" eb="71">
      <t>シュウゼン</t>
    </rPh>
    <rPh sb="72" eb="74">
      <t>ハッセイ</t>
    </rPh>
    <phoneticPr fontId="4"/>
  </si>
  <si>
    <t>汚水処理原価は類似団体とほぼ同じ値でありながら諸経費回収率が類似団体より低いことから、接続件数を増加させ使用料による収入を増加させる事が必要である。また、施設利用率と水洗化率も低いため加入推進は重要だと考える。</t>
    <rPh sb="0" eb="2">
      <t>オスイ</t>
    </rPh>
    <rPh sb="2" eb="4">
      <t>ショリ</t>
    </rPh>
    <rPh sb="4" eb="6">
      <t>ゲンカ</t>
    </rPh>
    <rPh sb="7" eb="9">
      <t>ルイジ</t>
    </rPh>
    <rPh sb="9" eb="11">
      <t>ダンタイ</t>
    </rPh>
    <rPh sb="14" eb="15">
      <t>オナ</t>
    </rPh>
    <rPh sb="16" eb="17">
      <t>アタイ</t>
    </rPh>
    <rPh sb="23" eb="26">
      <t>ショケイヒ</t>
    </rPh>
    <rPh sb="26" eb="29">
      <t>カイシュウリツ</t>
    </rPh>
    <rPh sb="30" eb="32">
      <t>ルイジ</t>
    </rPh>
    <rPh sb="32" eb="34">
      <t>ダンタイ</t>
    </rPh>
    <rPh sb="36" eb="37">
      <t>ヒク</t>
    </rPh>
    <rPh sb="43" eb="45">
      <t>セツゾク</t>
    </rPh>
    <rPh sb="45" eb="47">
      <t>ケンスウ</t>
    </rPh>
    <rPh sb="48" eb="50">
      <t>ゾウカ</t>
    </rPh>
    <rPh sb="52" eb="55">
      <t>シヨウリョウ</t>
    </rPh>
    <rPh sb="58" eb="60">
      <t>シュウニュウ</t>
    </rPh>
    <rPh sb="61" eb="63">
      <t>ゾウカ</t>
    </rPh>
    <rPh sb="66" eb="67">
      <t>コト</t>
    </rPh>
    <rPh sb="68" eb="70">
      <t>ヒツヨウ</t>
    </rPh>
    <rPh sb="77" eb="79">
      <t>シセツ</t>
    </rPh>
    <rPh sb="79" eb="82">
      <t>リヨウリツ</t>
    </rPh>
    <rPh sb="83" eb="85">
      <t>スイセン</t>
    </rPh>
    <rPh sb="85" eb="86">
      <t>カ</t>
    </rPh>
    <rPh sb="86" eb="87">
      <t>リツ</t>
    </rPh>
    <rPh sb="88" eb="89">
      <t>ヒク</t>
    </rPh>
    <rPh sb="92" eb="94">
      <t>カニュウ</t>
    </rPh>
    <rPh sb="94" eb="96">
      <t>スイシン</t>
    </rPh>
    <rPh sb="97" eb="99">
      <t>ジュウヨウ</t>
    </rPh>
    <rPh sb="101" eb="10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</si>
</sst>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0240"/>
        <c:axId val="262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26250240"/>
        <c:axId val="26296320"/>
      </c:lineChart>
      <c:dateAx>
        <c:axId val="26250240"/>
        <c:scaling>
          <c:orientation val="minMax"/>
        </c:scaling>
        <c:delete val="1"/>
        <c:axPos val="b"/>
        <c:numFmt formatCode="ge" sourceLinked="1"/>
        <c:majorTickMark val="none"/>
        <c:minorTickMark val="none"/>
        <c:tickLblPos val="none"/>
        <c:crossAx val="26296320"/>
        <c:crosses val="autoZero"/>
        <c:auto val="1"/>
        <c:lblOffset val="100"/>
        <c:baseTimeUnit val="years"/>
      </c:dateAx>
      <c:valAx>
        <c:axId val="262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26.49</c:v>
                </c:pt>
                <c:pt idx="1">
                  <c:v>20.67</c:v>
                </c:pt>
                <c:pt idx="2">
                  <c:v>20.32</c:v>
                </c:pt>
                <c:pt idx="3">
                  <c:v>21.43</c:v>
                </c:pt>
                <c:pt idx="4">
                  <c:v>23.83</c:v>
                </c:pt>
              </c:numCache>
            </c:numRef>
          </c:val>
        </c:ser>
        <c:dLbls>
          <c:showLegendKey val="0"/>
          <c:showVal val="0"/>
          <c:showCatName val="0"/>
          <c:showSerName val="0"/>
          <c:showPercent val="0"/>
          <c:showBubbleSize val="0"/>
        </c:dLbls>
        <c:gapWidth val="150"/>
        <c:axId val="22620032"/>
        <c:axId val="226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2620032"/>
        <c:axId val="22622208"/>
      </c:lineChart>
      <c:dateAx>
        <c:axId val="22620032"/>
        <c:scaling>
          <c:orientation val="minMax"/>
        </c:scaling>
        <c:delete val="1"/>
        <c:axPos val="b"/>
        <c:numFmt formatCode="ge" sourceLinked="1"/>
        <c:majorTickMark val="none"/>
        <c:minorTickMark val="none"/>
        <c:tickLblPos val="none"/>
        <c:crossAx val="22622208"/>
        <c:crosses val="autoZero"/>
        <c:auto val="1"/>
        <c:lblOffset val="100"/>
        <c:baseTimeUnit val="years"/>
      </c:dateAx>
      <c:valAx>
        <c:axId val="226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55.51</c:v>
                </c:pt>
                <c:pt idx="1">
                  <c:v>30.78</c:v>
                </c:pt>
                <c:pt idx="2">
                  <c:v>44.99</c:v>
                </c:pt>
                <c:pt idx="3">
                  <c:v>36.03</c:v>
                </c:pt>
                <c:pt idx="4">
                  <c:v>39.85</c:v>
                </c:pt>
              </c:numCache>
            </c:numRef>
          </c:val>
        </c:ser>
        <c:dLbls>
          <c:showLegendKey val="0"/>
          <c:showVal val="0"/>
          <c:showCatName val="0"/>
          <c:showSerName val="0"/>
          <c:showPercent val="0"/>
          <c:showBubbleSize val="0"/>
        </c:dLbls>
        <c:gapWidth val="150"/>
        <c:axId val="22636032"/>
        <c:axId val="2263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2636032"/>
        <c:axId val="22637952"/>
      </c:lineChart>
      <c:dateAx>
        <c:axId val="22636032"/>
        <c:scaling>
          <c:orientation val="minMax"/>
        </c:scaling>
        <c:delete val="1"/>
        <c:axPos val="b"/>
        <c:numFmt formatCode="ge" sourceLinked="1"/>
        <c:majorTickMark val="none"/>
        <c:minorTickMark val="none"/>
        <c:tickLblPos val="none"/>
        <c:crossAx val="22637952"/>
        <c:crosses val="autoZero"/>
        <c:auto val="1"/>
        <c:lblOffset val="100"/>
        <c:baseTimeUnit val="years"/>
      </c:dateAx>
      <c:valAx>
        <c:axId val="2263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85.77</c:v>
                </c:pt>
                <c:pt idx="4">
                  <c:v>97.47</c:v>
                </c:pt>
              </c:numCache>
            </c:numRef>
          </c:val>
        </c:ser>
        <c:dLbls>
          <c:showLegendKey val="0"/>
          <c:showVal val="0"/>
          <c:showCatName val="0"/>
          <c:showSerName val="0"/>
          <c:showPercent val="0"/>
          <c:showBubbleSize val="0"/>
        </c:dLbls>
        <c:gapWidth val="150"/>
        <c:axId val="26425984"/>
        <c:axId val="26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5984"/>
        <c:axId val="26555904"/>
      </c:lineChart>
      <c:dateAx>
        <c:axId val="26425984"/>
        <c:scaling>
          <c:orientation val="minMax"/>
        </c:scaling>
        <c:delete val="1"/>
        <c:axPos val="b"/>
        <c:numFmt formatCode="ge" sourceLinked="1"/>
        <c:majorTickMark val="none"/>
        <c:minorTickMark val="none"/>
        <c:tickLblPos val="none"/>
        <c:crossAx val="26555904"/>
        <c:crosses val="autoZero"/>
        <c:auto val="1"/>
        <c:lblOffset val="100"/>
        <c:baseTimeUnit val="years"/>
      </c:dateAx>
      <c:valAx>
        <c:axId val="26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28608"/>
        <c:axId val="42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8608"/>
        <c:axId val="42630528"/>
      </c:lineChart>
      <c:dateAx>
        <c:axId val="42628608"/>
        <c:scaling>
          <c:orientation val="minMax"/>
        </c:scaling>
        <c:delete val="1"/>
        <c:axPos val="b"/>
        <c:numFmt formatCode="ge" sourceLinked="1"/>
        <c:majorTickMark val="none"/>
        <c:minorTickMark val="none"/>
        <c:tickLblPos val="none"/>
        <c:crossAx val="42630528"/>
        <c:crosses val="autoZero"/>
        <c:auto val="1"/>
        <c:lblOffset val="100"/>
        <c:baseTimeUnit val="years"/>
      </c:dateAx>
      <c:valAx>
        <c:axId val="426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7584"/>
        <c:axId val="4322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7584"/>
        <c:axId val="43225856"/>
      </c:lineChart>
      <c:dateAx>
        <c:axId val="42707584"/>
        <c:scaling>
          <c:orientation val="minMax"/>
        </c:scaling>
        <c:delete val="1"/>
        <c:axPos val="b"/>
        <c:numFmt formatCode="ge" sourceLinked="1"/>
        <c:majorTickMark val="none"/>
        <c:minorTickMark val="none"/>
        <c:tickLblPos val="none"/>
        <c:crossAx val="43225856"/>
        <c:crosses val="autoZero"/>
        <c:auto val="1"/>
        <c:lblOffset val="100"/>
        <c:baseTimeUnit val="years"/>
      </c:dateAx>
      <c:valAx>
        <c:axId val="432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4912"/>
        <c:axId val="867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4912"/>
        <c:axId val="86777216"/>
      </c:lineChart>
      <c:dateAx>
        <c:axId val="86774912"/>
        <c:scaling>
          <c:orientation val="minMax"/>
        </c:scaling>
        <c:delete val="1"/>
        <c:axPos val="b"/>
        <c:numFmt formatCode="ge" sourceLinked="1"/>
        <c:majorTickMark val="none"/>
        <c:minorTickMark val="none"/>
        <c:tickLblPos val="none"/>
        <c:crossAx val="86777216"/>
        <c:crosses val="autoZero"/>
        <c:auto val="1"/>
        <c:lblOffset val="100"/>
        <c:baseTimeUnit val="years"/>
      </c:dateAx>
      <c:valAx>
        <c:axId val="867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39776"/>
        <c:axId val="903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39776"/>
        <c:axId val="90382336"/>
      </c:lineChart>
      <c:dateAx>
        <c:axId val="87739776"/>
        <c:scaling>
          <c:orientation val="minMax"/>
        </c:scaling>
        <c:delete val="1"/>
        <c:axPos val="b"/>
        <c:numFmt formatCode="ge" sourceLinked="1"/>
        <c:majorTickMark val="none"/>
        <c:minorTickMark val="none"/>
        <c:tickLblPos val="none"/>
        <c:crossAx val="90382336"/>
        <c:crosses val="autoZero"/>
        <c:auto val="1"/>
        <c:lblOffset val="100"/>
        <c:baseTimeUnit val="years"/>
      </c:dateAx>
      <c:valAx>
        <c:axId val="903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569728"/>
        <c:axId val="9199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90569728"/>
        <c:axId val="91993216"/>
      </c:lineChart>
      <c:dateAx>
        <c:axId val="90569728"/>
        <c:scaling>
          <c:orientation val="minMax"/>
        </c:scaling>
        <c:delete val="1"/>
        <c:axPos val="b"/>
        <c:numFmt formatCode="ge" sourceLinked="1"/>
        <c:majorTickMark val="none"/>
        <c:minorTickMark val="none"/>
        <c:tickLblPos val="none"/>
        <c:crossAx val="91993216"/>
        <c:crosses val="autoZero"/>
        <c:auto val="1"/>
        <c:lblOffset val="100"/>
        <c:baseTimeUnit val="years"/>
      </c:dateAx>
      <c:valAx>
        <c:axId val="9199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26.17</c:v>
                </c:pt>
                <c:pt idx="1">
                  <c:v>19.190000000000001</c:v>
                </c:pt>
                <c:pt idx="2">
                  <c:v>20.32</c:v>
                </c:pt>
                <c:pt idx="3">
                  <c:v>28.64</c:v>
                </c:pt>
                <c:pt idx="4">
                  <c:v>28.9</c:v>
                </c:pt>
              </c:numCache>
            </c:numRef>
          </c:val>
        </c:ser>
        <c:dLbls>
          <c:showLegendKey val="0"/>
          <c:showVal val="0"/>
          <c:showCatName val="0"/>
          <c:showSerName val="0"/>
          <c:showPercent val="0"/>
          <c:showBubbleSize val="0"/>
        </c:dLbls>
        <c:gapWidth val="150"/>
        <c:axId val="100986880"/>
        <c:axId val="1009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00986880"/>
        <c:axId val="100989184"/>
      </c:lineChart>
      <c:dateAx>
        <c:axId val="100986880"/>
        <c:scaling>
          <c:orientation val="minMax"/>
        </c:scaling>
        <c:delete val="1"/>
        <c:axPos val="b"/>
        <c:numFmt formatCode="ge" sourceLinked="1"/>
        <c:majorTickMark val="none"/>
        <c:minorTickMark val="none"/>
        <c:tickLblPos val="none"/>
        <c:crossAx val="100989184"/>
        <c:crosses val="autoZero"/>
        <c:auto val="1"/>
        <c:lblOffset val="100"/>
        <c:baseTimeUnit val="years"/>
      </c:dateAx>
      <c:valAx>
        <c:axId val="1009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423.1</c:v>
                </c:pt>
                <c:pt idx="1">
                  <c:v>526.34</c:v>
                </c:pt>
                <c:pt idx="2">
                  <c:v>604.02</c:v>
                </c:pt>
                <c:pt idx="3">
                  <c:v>425.4</c:v>
                </c:pt>
                <c:pt idx="4">
                  <c:v>395.79</c:v>
                </c:pt>
              </c:numCache>
            </c:numRef>
          </c:val>
        </c:ser>
        <c:dLbls>
          <c:showLegendKey val="0"/>
          <c:showVal val="0"/>
          <c:showCatName val="0"/>
          <c:showSerName val="0"/>
          <c:showPercent val="0"/>
          <c:showBubbleSize val="0"/>
        </c:dLbls>
        <c:gapWidth val="150"/>
        <c:axId val="141888896"/>
        <c:axId val="226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41888896"/>
        <c:axId val="22602496"/>
      </c:lineChart>
      <c:dateAx>
        <c:axId val="141888896"/>
        <c:scaling>
          <c:orientation val="minMax"/>
        </c:scaling>
        <c:delete val="1"/>
        <c:axPos val="b"/>
        <c:numFmt formatCode="ge" sourceLinked="1"/>
        <c:majorTickMark val="none"/>
        <c:minorTickMark val="none"/>
        <c:tickLblPos val="none"/>
        <c:crossAx val="22602496"/>
        <c:crosses val="autoZero"/>
        <c:auto val="1"/>
        <c:lblOffset val="100"/>
        <c:baseTimeUnit val="years"/>
      </c:dateAx>
      <c:valAx>
        <c:axId val="226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長野原町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5966</v>
      </c>
      <c r="AM8" s="64"/>
      <c r="AN8" s="64"/>
      <c r="AO8" s="64"/>
      <c r="AP8" s="64"/>
      <c r="AQ8" s="64"/>
      <c r="AR8" s="64"/>
      <c r="AS8" s="64"/>
      <c r="AT8" s="63">
        <f>データ!S6</f>
        <v>133.85</v>
      </c>
      <c r="AU8" s="63"/>
      <c r="AV8" s="63"/>
      <c r="AW8" s="63"/>
      <c r="AX8" s="63"/>
      <c r="AY8" s="63"/>
      <c r="AZ8" s="63"/>
      <c r="BA8" s="63"/>
      <c r="BB8" s="63">
        <f>データ!T6</f>
        <v>44.57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35.450000000000003</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2098</v>
      </c>
      <c r="AM10" s="64"/>
      <c r="AN10" s="64"/>
      <c r="AO10" s="64"/>
      <c r="AP10" s="64"/>
      <c r="AQ10" s="64"/>
      <c r="AR10" s="64"/>
      <c r="AS10" s="64"/>
      <c r="AT10" s="63">
        <f>データ!V6</f>
        <v>7.51</v>
      </c>
      <c r="AU10" s="63"/>
      <c r="AV10" s="63"/>
      <c r="AW10" s="63"/>
      <c r="AX10" s="63"/>
      <c r="AY10" s="63"/>
      <c r="AZ10" s="63"/>
      <c r="BA10" s="63"/>
      <c r="BB10" s="63">
        <f>データ!W6</f>
        <v>279.36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104248</v>
      </c>
      <c r="D6" s="31">
        <f t="shared" si="3"/>
        <v>47</v>
      </c>
      <c r="E6" s="31">
        <f t="shared" si="3"/>
        <v>17</v>
      </c>
      <c r="F6" s="31">
        <f t="shared" si="3"/>
        <v>5</v>
      </c>
      <c r="G6" s="31">
        <f t="shared" si="3"/>
        <v>0</v>
      </c>
      <c r="H6" s="31" t="str">
        <f t="shared" si="3"/>
        <v>群馬県　長野原町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35.450000000000003</v>
      </c>
      <c r="P6" s="32">
        <f t="shared" si="3"/>
        <v>100</v>
      </c>
      <c r="Q6" s="32">
        <f t="shared" si="3"/>
        <v>2160</v>
      </c>
      <c r="R6" s="32">
        <f t="shared" si="3"/>
        <v>5966</v>
      </c>
      <c r="S6" s="32">
        <f t="shared" si="3"/>
        <v>133.85</v>
      </c>
      <c r="T6" s="32">
        <f t="shared" si="3"/>
        <v>44.57</v>
      </c>
      <c r="U6" s="32">
        <f t="shared" si="3"/>
        <v>2098</v>
      </c>
      <c r="V6" s="32">
        <f t="shared" si="3"/>
        <v>7.51</v>
      </c>
      <c r="W6" s="32">
        <f t="shared" si="3"/>
        <v>279.36</v>
      </c>
      <c r="X6" s="33">
        <f>IF(X7="",NA(),X7)</f>
        <v>100</v>
      </c>
      <c r="Y6" s="33">
        <f t="shared" ref="Y6:AG6" si="4">IF(Y7="",NA(),Y7)</f>
        <v>100</v>
      </c>
      <c r="Z6" s="33">
        <f t="shared" si="4"/>
        <v>100</v>
      </c>
      <c r="AA6" s="33">
        <f t="shared" si="4"/>
        <v>85.77</v>
      </c>
      <c r="AB6" s="33">
        <f t="shared" si="4"/>
        <v>97.47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26.17</v>
      </c>
      <c r="BQ6" s="33">
        <f t="shared" ref="BQ6:BY6" si="8">IF(BQ7="",NA(),BQ7)</f>
        <v>19.190000000000001</v>
      </c>
      <c r="BR6" s="33">
        <f t="shared" si="8"/>
        <v>20.32</v>
      </c>
      <c r="BS6" s="33">
        <f t="shared" si="8"/>
        <v>28.64</v>
      </c>
      <c r="BT6" s="33">
        <f t="shared" si="8"/>
        <v>28.9</v>
      </c>
      <c r="BU6" s="33">
        <f t="shared" si="8"/>
        <v>43.24</v>
      </c>
      <c r="BV6" s="33">
        <f t="shared" si="8"/>
        <v>42.13</v>
      </c>
      <c r="BW6" s="33">
        <f t="shared" si="8"/>
        <v>42.48</v>
      </c>
      <c r="BX6" s="33">
        <f t="shared" si="8"/>
        <v>41.04</v>
      </c>
      <c r="BY6" s="33">
        <f t="shared" si="8"/>
        <v>41.08</v>
      </c>
      <c r="BZ6" s="32" t="str">
        <f>IF(BZ7="","",IF(BZ7="-","【-】","【"&amp;SUBSTITUTE(TEXT(BZ7,"#,##0.00"),"-","△")&amp;"】"))</f>
        <v>【51.49】</v>
      </c>
      <c r="CA6" s="33">
        <f>IF(CA7="",NA(),CA7)</f>
        <v>423.1</v>
      </c>
      <c r="CB6" s="33">
        <f t="shared" ref="CB6:CJ6" si="9">IF(CB7="",NA(),CB7)</f>
        <v>526.34</v>
      </c>
      <c r="CC6" s="33">
        <f t="shared" si="9"/>
        <v>604.02</v>
      </c>
      <c r="CD6" s="33">
        <f t="shared" si="9"/>
        <v>425.4</v>
      </c>
      <c r="CE6" s="33">
        <f t="shared" si="9"/>
        <v>395.79</v>
      </c>
      <c r="CF6" s="33">
        <f t="shared" si="9"/>
        <v>338.76</v>
      </c>
      <c r="CG6" s="33">
        <f t="shared" si="9"/>
        <v>348.41</v>
      </c>
      <c r="CH6" s="33">
        <f t="shared" si="9"/>
        <v>343.8</v>
      </c>
      <c r="CI6" s="33">
        <f t="shared" si="9"/>
        <v>357.08</v>
      </c>
      <c r="CJ6" s="33">
        <f t="shared" si="9"/>
        <v>378.08</v>
      </c>
      <c r="CK6" s="32" t="str">
        <f>IF(CK7="","",IF(CK7="-","【-】","【"&amp;SUBSTITUTE(TEXT(CK7,"#,##0.00"),"-","△")&amp;"】"))</f>
        <v>【295.10】</v>
      </c>
      <c r="CL6" s="33">
        <f>IF(CL7="",NA(),CL7)</f>
        <v>26.49</v>
      </c>
      <c r="CM6" s="33">
        <f t="shared" ref="CM6:CU6" si="10">IF(CM7="",NA(),CM7)</f>
        <v>20.67</v>
      </c>
      <c r="CN6" s="33">
        <f t="shared" si="10"/>
        <v>20.32</v>
      </c>
      <c r="CO6" s="33">
        <f t="shared" si="10"/>
        <v>21.43</v>
      </c>
      <c r="CP6" s="33">
        <f t="shared" si="10"/>
        <v>23.83</v>
      </c>
      <c r="CQ6" s="33">
        <f t="shared" si="10"/>
        <v>44.65</v>
      </c>
      <c r="CR6" s="33">
        <f t="shared" si="10"/>
        <v>46.85</v>
      </c>
      <c r="CS6" s="33">
        <f t="shared" si="10"/>
        <v>46.06</v>
      </c>
      <c r="CT6" s="33">
        <f t="shared" si="10"/>
        <v>45.95</v>
      </c>
      <c r="CU6" s="33">
        <f t="shared" si="10"/>
        <v>44.69</v>
      </c>
      <c r="CV6" s="32" t="str">
        <f>IF(CV7="","",IF(CV7="-","【-】","【"&amp;SUBSTITUTE(TEXT(CV7,"#,##0.00"),"-","△")&amp;"】"))</f>
        <v>【53.32】</v>
      </c>
      <c r="CW6" s="33">
        <f>IF(CW7="",NA(),CW7)</f>
        <v>55.51</v>
      </c>
      <c r="CX6" s="33">
        <f t="shared" ref="CX6:DF6" si="11">IF(CX7="",NA(),CX7)</f>
        <v>30.78</v>
      </c>
      <c r="CY6" s="33">
        <f t="shared" si="11"/>
        <v>44.99</v>
      </c>
      <c r="CZ6" s="33">
        <f t="shared" si="11"/>
        <v>36.03</v>
      </c>
      <c r="DA6" s="33">
        <f t="shared" si="11"/>
        <v>39.85</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104248</v>
      </c>
      <c r="D7" s="35">
        <v>47</v>
      </c>
      <c r="E7" s="35">
        <v>17</v>
      </c>
      <c r="F7" s="35">
        <v>5</v>
      </c>
      <c r="G7" s="35">
        <v>0</v>
      </c>
      <c r="H7" s="35" t="s">
        <v>96</v>
      </c>
      <c r="I7" s="35" t="s">
        <v>97</v>
      </c>
      <c r="J7" s="35" t="s">
        <v>98</v>
      </c>
      <c r="K7" s="35" t="s">
        <v>99</v>
      </c>
      <c r="L7" s="35" t="s">
        <v>100</v>
      </c>
      <c r="M7" s="36" t="s">
        <v>101</v>
      </c>
      <c r="N7" s="36" t="s">
        <v>102</v>
      </c>
      <c r="O7" s="36">
        <v>35.450000000000003</v>
      </c>
      <c r="P7" s="36">
        <v>100</v>
      </c>
      <c r="Q7" s="36">
        <v>2160</v>
      </c>
      <c r="R7" s="36">
        <v>5966</v>
      </c>
      <c r="S7" s="36">
        <v>133.85</v>
      </c>
      <c r="T7" s="36">
        <v>44.57</v>
      </c>
      <c r="U7" s="36">
        <v>2098</v>
      </c>
      <c r="V7" s="36">
        <v>7.51</v>
      </c>
      <c r="W7" s="36">
        <v>279.36</v>
      </c>
      <c r="X7" s="36">
        <v>100</v>
      </c>
      <c r="Y7" s="36">
        <v>100</v>
      </c>
      <c r="Z7" s="36">
        <v>100</v>
      </c>
      <c r="AA7" s="36">
        <v>85.77</v>
      </c>
      <c r="AB7" s="36">
        <v>97.47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26.17</v>
      </c>
      <c r="BQ7" s="36">
        <v>19.190000000000001</v>
      </c>
      <c r="BR7" s="36">
        <v>20.32</v>
      </c>
      <c r="BS7" s="36">
        <v>28.64</v>
      </c>
      <c r="BT7" s="36">
        <v>28.9</v>
      </c>
      <c r="BU7" s="36">
        <v>43.24</v>
      </c>
      <c r="BV7" s="36">
        <v>42.13</v>
      </c>
      <c r="BW7" s="36">
        <v>42.48</v>
      </c>
      <c r="BX7" s="36">
        <v>41.04</v>
      </c>
      <c r="BY7" s="36">
        <v>41.08</v>
      </c>
      <c r="BZ7" s="36">
        <v>51.49</v>
      </c>
      <c r="CA7" s="36">
        <v>423.1</v>
      </c>
      <c r="CB7" s="36">
        <v>526.34</v>
      </c>
      <c r="CC7" s="36">
        <v>604.02</v>
      </c>
      <c r="CD7" s="36">
        <v>425.4</v>
      </c>
      <c r="CE7" s="36">
        <v>395.79</v>
      </c>
      <c r="CF7" s="36">
        <v>338.76</v>
      </c>
      <c r="CG7" s="36">
        <v>348.41</v>
      </c>
      <c r="CH7" s="36">
        <v>343.8</v>
      </c>
      <c r="CI7" s="36">
        <v>357.08</v>
      </c>
      <c r="CJ7" s="36">
        <v>378.08</v>
      </c>
      <c r="CK7" s="36">
        <v>295.10000000000002</v>
      </c>
      <c r="CL7" s="36">
        <v>26.49</v>
      </c>
      <c r="CM7" s="36">
        <v>20.67</v>
      </c>
      <c r="CN7" s="36">
        <v>20.32</v>
      </c>
      <c r="CO7" s="36">
        <v>21.43</v>
      </c>
      <c r="CP7" s="36">
        <v>23.83</v>
      </c>
      <c r="CQ7" s="36">
        <v>44.65</v>
      </c>
      <c r="CR7" s="36">
        <v>46.85</v>
      </c>
      <c r="CS7" s="36">
        <v>46.06</v>
      </c>
      <c r="CT7" s="36">
        <v>45.95</v>
      </c>
      <c r="CU7" s="36">
        <v>44.69</v>
      </c>
      <c r="CV7" s="36">
        <v>53.32</v>
      </c>
      <c r="CW7" s="36">
        <v>55.51</v>
      </c>
      <c r="CX7" s="36">
        <v>30.78</v>
      </c>
      <c r="CY7" s="36">
        <v>44.99</v>
      </c>
      <c r="CZ7" s="36">
        <v>36.03</v>
      </c>
      <c r="DA7" s="36">
        <v>39.85</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2016-02-03T09:11:34Z</dcterms:created>
  <dcterms:modified xsi:type="dcterms:W3CDTF">2016-02-23T02:59:43Z</dcterms:modified>
  <cp:category/>
</cp:coreProperties>
</file>