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3 榛東村\"/>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<sst xmlns="http://schemas.openxmlformats.org/spreadsheetml/2006/main" count="221" uniqueCount="111">
  <si>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</si>
  <si>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</si>
  <si>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</si>
  <si>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</si>
  <si>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</si>
  <si>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</si>
  <si>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</si>
  <si>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</si>
  <si>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</si>
  <si>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</si>
  <si>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</si>
  <si>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</si>
  <si>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</si>
  <si>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</si>
  <si>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</si>
  <si>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</si>
  <si>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</si>
  <si>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</si>
  <si>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</si>
  <si>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</si>
  <si>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</si>
  <si>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</si>
  <si>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</si>
  <si>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</si>
  <si>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</si>
  <si>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</si>
  <si>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</si>
  <si>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</si>
  <si>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</si>
  <si>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</si>
  <si>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</si>
  <si>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</si>
  <si>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</si>
  <si>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</si>
  <si>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</si>
  <si>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</si>
  <si>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</si>
  <si>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</si>
  <si>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</si>
  <si>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</si>
  <si>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</si>
  <si>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</si>
  <si>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</si>
  <si>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</si>
  <si>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</si>
  <si>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</si>
  <si>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</si>
  <si>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</si>
  <si>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</si>
  <si>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</si>
  <si>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</si>
  <si>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</si>
  <si>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</si>
  <si>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</si>
  <si>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</si>
  <si>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</si>
  <si>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</si>
  <si>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</si>
  <si>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</si>
  <si>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</si>
  <si>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</si>
  <si>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</si>
  <si>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</si>
  <si>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</si>
  <si>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</si>
  <si>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</si>
  <si>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</si>
  <si>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</si>
  <si>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</si>
  <si>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</si>
  <si>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</si>
  <si>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</si>
  <si>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</si>
  <si>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</si>
  <si>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</si>
  <si>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</si>
  <si>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</si>
  <si>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</si>
  <si>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</si>
  <si>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</si>
  <si>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</si>
  <si>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</si>
  <si>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</si>
  <si>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</si>
  <si>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</si>
  <si>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</si>
  <si>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</si>
  <si>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</si>
  <si>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</si>
  <si>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</si>
  <si>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</si>
  <si>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</si>
  <si>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</si>
  <si>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</si>
  <si>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</si>
  <si>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</si>
  <si>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榛東村</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</si>
  <si>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</si>
  <si>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</si>
  <si>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</si>
  <si>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</si>
  <si>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</si>
  <si>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</si>
  <si>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</si>
  <si>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</si>
  <si>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</si>
  <si>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</si>
  <si>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</si>
  <si>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長岡地区が供用開始から10年以上が経過し、平成28年度に機能診断を実施予定である。広馬場地区は供用開始から5年しか経過しておらず、早急な老朽化対策は必要ないと考えられる。</t>
    <rPh sb="1" eb="3">
      <t>ナガオカ</t>
    </rPh>
    <rPh sb="3" eb="5">
      <t>チク</t>
    </rPh>
    <rPh sb="6" eb="8">
      <t>キョウヨウ</t>
    </rPh>
    <rPh sb="8" eb="10">
      <t>カイシ</t>
    </rPh>
    <rPh sb="14" eb="15">
      <t>ネン</t>
    </rPh>
    <rPh sb="15" eb="17">
      <t>イジョウ</t>
    </rPh>
    <rPh sb="18" eb="20">
      <t>ケイカ</t>
    </rPh>
    <rPh sb="22" eb="24">
      <t>ヘイセイ</t>
    </rPh>
    <rPh sb="36" eb="38">
      <t>ヨテイ</t>
    </rPh>
    <rPh sb="42" eb="45">
      <t>ヒロババ</t>
    </rPh>
    <rPh sb="45" eb="47">
      <t>チク</t>
    </rPh>
    <rPh sb="48" eb="50">
      <t>キョウヨウ</t>
    </rPh>
    <rPh sb="50" eb="52">
      <t>カイシ</t>
    </rPh>
    <rPh sb="55" eb="56">
      <t>ネン</t>
    </rPh>
    <rPh sb="58" eb="60">
      <t>ケイカ</t>
    </rPh>
    <rPh sb="66" eb="68">
      <t>ソウキュウ</t>
    </rPh>
    <rPh sb="69" eb="72">
      <t>ロウキュウカ</t>
    </rPh>
    <rPh sb="72" eb="74">
      <t>タイサク</t>
    </rPh>
    <rPh sb="75" eb="77">
      <t>ヒツヨウ</t>
    </rPh>
    <rPh sb="80" eb="81">
      <t>カンガ</t>
    </rPh>
    <phoneticPr fontId="4"/>
  </si>
  <si>
    <t>　水洗化率向上が第一目標となる。同率が類似団体を下回っている状況だと、有収水量の向上も考えられず、使用料改定の検討も難しい。地元の維持管理組合等を中心に接続への理解と協力を対象者に求め、水洗化率の向上を図っていく。水洗化率が９０％を超えた段階で経費を使用料で賄うことができる使用料の額を検討していくことになると考えられる。</t>
    <rPh sb="1" eb="4">
      <t>スイセンカ</t>
    </rPh>
    <rPh sb="4" eb="5">
      <t>リツ</t>
    </rPh>
    <rPh sb="5" eb="7">
      <t>コウジョウ</t>
    </rPh>
    <rPh sb="8" eb="9">
      <t>ダイ</t>
    </rPh>
    <rPh sb="9" eb="10">
      <t>イチ</t>
    </rPh>
    <rPh sb="10" eb="12">
      <t>モクヒョウ</t>
    </rPh>
    <rPh sb="16" eb="18">
      <t>ドウリツ</t>
    </rPh>
    <rPh sb="19" eb="21">
      <t>ルイジ</t>
    </rPh>
    <rPh sb="21" eb="23">
      <t>ダンタイ</t>
    </rPh>
    <rPh sb="24" eb="26">
      <t>シタマワ</t>
    </rPh>
    <rPh sb="30" eb="32">
      <t>ジョウキョウ</t>
    </rPh>
    <rPh sb="35" eb="36">
      <t>ユウ</t>
    </rPh>
    <rPh sb="36" eb="37">
      <t>シュウ</t>
    </rPh>
    <rPh sb="37" eb="39">
      <t>スイリョウ</t>
    </rPh>
    <rPh sb="40" eb="42">
      <t>コウジョウ</t>
    </rPh>
    <rPh sb="43" eb="44">
      <t>カンガ</t>
    </rPh>
    <rPh sb="49" eb="52">
      <t>シヨウリョウ</t>
    </rPh>
    <rPh sb="52" eb="54">
      <t>カイテイ</t>
    </rPh>
    <rPh sb="55" eb="57">
      <t>ケントウ</t>
    </rPh>
    <rPh sb="58" eb="59">
      <t>ムズカ</t>
    </rPh>
    <rPh sb="62" eb="64">
      <t>ジモト</t>
    </rPh>
    <rPh sb="65" eb="67">
      <t>イジ</t>
    </rPh>
    <rPh sb="67" eb="69">
      <t>カンリ</t>
    </rPh>
    <rPh sb="69" eb="71">
      <t>クミアイ</t>
    </rPh>
    <rPh sb="71" eb="72">
      <t>トウ</t>
    </rPh>
    <rPh sb="73" eb="75">
      <t>チュウシン</t>
    </rPh>
    <rPh sb="76" eb="78">
      <t>セツゾク</t>
    </rPh>
    <rPh sb="80" eb="82">
      <t>リカイ</t>
    </rPh>
    <rPh sb="83" eb="85">
      <t>キョウリョク</t>
    </rPh>
    <rPh sb="86" eb="89">
      <t>タイショウシャ</t>
    </rPh>
    <rPh sb="90" eb="91">
      <t>モト</t>
    </rPh>
    <rPh sb="93" eb="96">
      <t>スイセンカ</t>
    </rPh>
    <rPh sb="96" eb="97">
      <t>リツ</t>
    </rPh>
    <rPh sb="98" eb="100">
      <t>コウジョウ</t>
    </rPh>
    <rPh sb="101" eb="102">
      <t>ハカ</t>
    </rPh>
    <rPh sb="107" eb="110">
      <t>スイセンカ</t>
    </rPh>
    <rPh sb="110" eb="111">
      <t>リツ</t>
    </rPh>
    <rPh sb="116" eb="117">
      <t>コ</t>
    </rPh>
    <rPh sb="119" eb="121">
      <t>ダンカイ</t>
    </rPh>
    <rPh sb="122" eb="124">
      <t>ケイヒ</t>
    </rPh>
    <rPh sb="125" eb="128">
      <t>シヨウリョウ</t>
    </rPh>
    <rPh sb="129" eb="130">
      <t>マカナ</t>
    </rPh>
    <rPh sb="137" eb="140">
      <t>シヨウリョウ</t>
    </rPh>
    <rPh sb="141" eb="142">
      <t>ガク</t>
    </rPh>
    <rPh sb="143" eb="145">
      <t>ケントウ</t>
    </rPh>
    <rPh sb="155" eb="156">
      <t>カンガ</t>
    </rPh>
    <phoneticPr fontId="4"/>
  </si>
  <si>
    <t>　施設の維持管理費や地方債の元金及び利息の償還を使用料で賄うことができていない。汚水処理原価については、本村の下水道は分流式で雨水を処理していないため、類似団体平均を下回っている。施設利用率及び水洗化率については、類似団体平均を下回っており、農業集落排水への接続が進んでいないのが現状である。
※平成23年度の水洗化率が減っているのは、広馬場地区の供用開始が平成23年7月からで、供用開始から農業集落排水への接続には期間を要するため、すぐに接続人口の増加がみられるわけではなく、排水区域内人口は供用開始とともに増加するが、接続人口はあまり増加しないため。</t>
    <rPh sb="1" eb="3">
      <t>シセツ</t>
    </rPh>
    <rPh sb="4" eb="6">
      <t>イジ</t>
    </rPh>
    <rPh sb="6" eb="9">
      <t>カンリヒ</t>
    </rPh>
    <rPh sb="10" eb="13">
      <t>チホウサイ</t>
    </rPh>
    <rPh sb="14" eb="16">
      <t>ガンキン</t>
    </rPh>
    <rPh sb="16" eb="17">
      <t>オヨ</t>
    </rPh>
    <rPh sb="18" eb="20">
      <t>リソク</t>
    </rPh>
    <rPh sb="21" eb="23">
      <t>ショウカン</t>
    </rPh>
    <rPh sb="24" eb="27">
      <t>シヨウリョウ</t>
    </rPh>
    <rPh sb="28" eb="29">
      <t>マカナ</t>
    </rPh>
    <rPh sb="92" eb="95">
      <t>リヨウリツ</t>
    </rPh>
    <rPh sb="95" eb="96">
      <t>オヨ</t>
    </rPh>
    <rPh sb="97" eb="100">
      <t>スイセンカ</t>
    </rPh>
    <rPh sb="100" eb="101">
      <t>リツ</t>
    </rPh>
    <rPh sb="107" eb="109">
      <t>ルイジ</t>
    </rPh>
    <rPh sb="109" eb="111">
      <t>ダンタイ</t>
    </rPh>
    <rPh sb="111" eb="113">
      <t>ヘイキン</t>
    </rPh>
    <rPh sb="114" eb="116">
      <t>シタマワ</t>
    </rPh>
    <rPh sb="121" eb="123">
      <t>ノウギョウ</t>
    </rPh>
    <rPh sb="123" eb="125">
      <t>シュウラク</t>
    </rPh>
    <rPh sb="125" eb="127">
      <t>ハイスイ</t>
    </rPh>
    <rPh sb="129" eb="131">
      <t>セツゾク</t>
    </rPh>
    <rPh sb="132" eb="133">
      <t>スス</t>
    </rPh>
    <rPh sb="140" eb="142">
      <t>ゲンジョウ</t>
    </rPh>
    <rPh sb="149" eb="151">
      <t>ヘイセイ</t>
    </rPh>
    <rPh sb="153" eb="155">
      <t>ネンド</t>
    </rPh>
    <rPh sb="156" eb="159">
      <t>スイセンカ</t>
    </rPh>
    <rPh sb="159" eb="160">
      <t>リツ</t>
    </rPh>
    <rPh sb="161" eb="162">
      <t>ヘ</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</si>
</sst>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0340496"/>
        <c:axId val="14034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140340496"/>
        <c:axId val="140341280"/>
      </c:lineChart>
      <c:dateAx>
        <c:axId val="140340496"/>
        <c:scaling>
          <c:orientation val="minMax"/>
        </c:scaling>
        <c:delete val="1"/>
        <c:axPos val="b"/>
        <c:numFmt formatCode="ge" sourceLinked="1"/>
        <c:majorTickMark val="none"/>
        <c:minorTickMark val="none"/>
        <c:tickLblPos val="none"/>
        <c:crossAx val="140341280"/>
        <c:crosses val="autoZero"/>
        <c:auto val="1"/>
        <c:lblOffset val="100"/>
        <c:baseTimeUnit val="years"/>
      </c:dateAx>
      <c:valAx>
        <c:axId val="14034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34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22.3</c:v>
                </c:pt>
                <c:pt idx="2">
                  <c:v>33.28</c:v>
                </c:pt>
                <c:pt idx="3">
                  <c:v>36.479999999999997</c:v>
                </c:pt>
                <c:pt idx="4">
                  <c:v>38.630000000000003</c:v>
                </c:pt>
              </c:numCache>
            </c:numRef>
          </c:val>
        </c:ser>
        <c:dLbls>
          <c:showLegendKey val="0"/>
          <c:showVal val="0"/>
          <c:showCatName val="0"/>
          <c:showSerName val="0"/>
          <c:showPercent val="0"/>
          <c:showBubbleSize val="0"/>
        </c:dLbls>
        <c:gapWidth val="150"/>
        <c:axId val="141463304"/>
        <c:axId val="2359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41463304"/>
        <c:axId val="235955296"/>
      </c:lineChart>
      <c:dateAx>
        <c:axId val="141463304"/>
        <c:scaling>
          <c:orientation val="minMax"/>
        </c:scaling>
        <c:delete val="1"/>
        <c:axPos val="b"/>
        <c:numFmt formatCode="ge" sourceLinked="1"/>
        <c:majorTickMark val="none"/>
        <c:minorTickMark val="none"/>
        <c:tickLblPos val="none"/>
        <c:crossAx val="235955296"/>
        <c:crosses val="autoZero"/>
        <c:auto val="1"/>
        <c:lblOffset val="100"/>
        <c:baseTimeUnit val="years"/>
      </c:dateAx>
      <c:valAx>
        <c:axId val="2359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6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62.29</c:v>
                </c:pt>
                <c:pt idx="1">
                  <c:v>41.12</c:v>
                </c:pt>
                <c:pt idx="2">
                  <c:v>54.54</c:v>
                </c:pt>
                <c:pt idx="3">
                  <c:v>56.01</c:v>
                </c:pt>
                <c:pt idx="4">
                  <c:v>56.43</c:v>
                </c:pt>
              </c:numCache>
            </c:numRef>
          </c:val>
        </c:ser>
        <c:dLbls>
          <c:showLegendKey val="0"/>
          <c:showVal val="0"/>
          <c:showCatName val="0"/>
          <c:showSerName val="0"/>
          <c:showPercent val="0"/>
          <c:showBubbleSize val="0"/>
        </c:dLbls>
        <c:gapWidth val="150"/>
        <c:axId val="235956472"/>
        <c:axId val="2359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235956472"/>
        <c:axId val="235956864"/>
      </c:lineChart>
      <c:dateAx>
        <c:axId val="235956472"/>
        <c:scaling>
          <c:orientation val="minMax"/>
        </c:scaling>
        <c:delete val="1"/>
        <c:axPos val="b"/>
        <c:numFmt formatCode="ge" sourceLinked="1"/>
        <c:majorTickMark val="none"/>
        <c:minorTickMark val="none"/>
        <c:tickLblPos val="none"/>
        <c:crossAx val="235956864"/>
        <c:crosses val="autoZero"/>
        <c:auto val="1"/>
        <c:lblOffset val="100"/>
        <c:baseTimeUnit val="years"/>
      </c:dateAx>
      <c:valAx>
        <c:axId val="23595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5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85.55</c:v>
                </c:pt>
                <c:pt idx="1">
                  <c:v>90.86</c:v>
                </c:pt>
                <c:pt idx="2">
                  <c:v>97.8</c:v>
                </c:pt>
                <c:pt idx="3">
                  <c:v>98.19</c:v>
                </c:pt>
                <c:pt idx="4">
                  <c:v>99.51</c:v>
                </c:pt>
              </c:numCache>
            </c:numRef>
          </c:val>
        </c:ser>
        <c:dLbls>
          <c:showLegendKey val="0"/>
          <c:showVal val="0"/>
          <c:showCatName val="0"/>
          <c:showSerName val="0"/>
          <c:showPercent val="0"/>
          <c:showBubbleSize val="0"/>
        </c:dLbls>
        <c:gapWidth val="150"/>
        <c:axId val="235857864"/>
        <c:axId val="23585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857864"/>
        <c:axId val="235858256"/>
      </c:lineChart>
      <c:dateAx>
        <c:axId val="235857864"/>
        <c:scaling>
          <c:orientation val="minMax"/>
        </c:scaling>
        <c:delete val="1"/>
        <c:axPos val="b"/>
        <c:numFmt formatCode="ge" sourceLinked="1"/>
        <c:majorTickMark val="none"/>
        <c:minorTickMark val="none"/>
        <c:tickLblPos val="none"/>
        <c:crossAx val="235858256"/>
        <c:crosses val="autoZero"/>
        <c:auto val="1"/>
        <c:lblOffset val="100"/>
        <c:baseTimeUnit val="years"/>
      </c:dateAx>
      <c:valAx>
        <c:axId val="23585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5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859432"/>
        <c:axId val="23585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859432"/>
        <c:axId val="235859824"/>
      </c:lineChart>
      <c:dateAx>
        <c:axId val="235859432"/>
        <c:scaling>
          <c:orientation val="minMax"/>
        </c:scaling>
        <c:delete val="1"/>
        <c:axPos val="b"/>
        <c:numFmt formatCode="ge" sourceLinked="1"/>
        <c:majorTickMark val="none"/>
        <c:minorTickMark val="none"/>
        <c:tickLblPos val="none"/>
        <c:crossAx val="235859824"/>
        <c:crosses val="autoZero"/>
        <c:auto val="1"/>
        <c:lblOffset val="100"/>
        <c:baseTimeUnit val="years"/>
      </c:dateAx>
      <c:valAx>
        <c:axId val="23585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5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861000"/>
        <c:axId val="23586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861000"/>
        <c:axId val="235861392"/>
      </c:lineChart>
      <c:dateAx>
        <c:axId val="235861000"/>
        <c:scaling>
          <c:orientation val="minMax"/>
        </c:scaling>
        <c:delete val="1"/>
        <c:axPos val="b"/>
        <c:numFmt formatCode="ge" sourceLinked="1"/>
        <c:majorTickMark val="none"/>
        <c:minorTickMark val="none"/>
        <c:tickLblPos val="none"/>
        <c:crossAx val="235861392"/>
        <c:crosses val="autoZero"/>
        <c:auto val="1"/>
        <c:lblOffset val="100"/>
        <c:baseTimeUnit val="years"/>
      </c:dateAx>
      <c:valAx>
        <c:axId val="23586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86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249176"/>
        <c:axId val="23624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249176"/>
        <c:axId val="236249568"/>
      </c:lineChart>
      <c:dateAx>
        <c:axId val="236249176"/>
        <c:scaling>
          <c:orientation val="minMax"/>
        </c:scaling>
        <c:delete val="1"/>
        <c:axPos val="b"/>
        <c:numFmt formatCode="ge" sourceLinked="1"/>
        <c:majorTickMark val="none"/>
        <c:minorTickMark val="none"/>
        <c:tickLblPos val="none"/>
        <c:crossAx val="236249568"/>
        <c:crosses val="autoZero"/>
        <c:auto val="1"/>
        <c:lblOffset val="100"/>
        <c:baseTimeUnit val="years"/>
      </c:dateAx>
      <c:valAx>
        <c:axId val="23624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463696"/>
        <c:axId val="14146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463696"/>
        <c:axId val="141464088"/>
      </c:lineChart>
      <c:dateAx>
        <c:axId val="141463696"/>
        <c:scaling>
          <c:orientation val="minMax"/>
        </c:scaling>
        <c:delete val="1"/>
        <c:axPos val="b"/>
        <c:numFmt formatCode="ge" sourceLinked="1"/>
        <c:majorTickMark val="none"/>
        <c:minorTickMark val="none"/>
        <c:tickLblPos val="none"/>
        <c:crossAx val="141464088"/>
        <c:crosses val="autoZero"/>
        <c:auto val="1"/>
        <c:lblOffset val="100"/>
        <c:baseTimeUnit val="years"/>
      </c:dateAx>
      <c:valAx>
        <c:axId val="14146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6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792.45</c:v>
                </c:pt>
                <c:pt idx="1">
                  <c:v>0</c:v>
                </c:pt>
                <c:pt idx="2">
                  <c:v>0</c:v>
                </c:pt>
                <c:pt idx="3">
                  <c:v>0</c:v>
                </c:pt>
                <c:pt idx="4">
                  <c:v>0</c:v>
                </c:pt>
              </c:numCache>
            </c:numRef>
          </c:val>
        </c:ser>
        <c:dLbls>
          <c:showLegendKey val="0"/>
          <c:showVal val="0"/>
          <c:showCatName val="0"/>
          <c:showSerName val="0"/>
          <c:showPercent val="0"/>
          <c:showBubbleSize val="0"/>
        </c:dLbls>
        <c:gapWidth val="150"/>
        <c:axId val="141465264"/>
        <c:axId val="14146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41465264"/>
        <c:axId val="141465656"/>
      </c:lineChart>
      <c:dateAx>
        <c:axId val="141465264"/>
        <c:scaling>
          <c:orientation val="minMax"/>
        </c:scaling>
        <c:delete val="1"/>
        <c:axPos val="b"/>
        <c:numFmt formatCode="ge" sourceLinked="1"/>
        <c:majorTickMark val="none"/>
        <c:minorTickMark val="none"/>
        <c:tickLblPos val="none"/>
        <c:crossAx val="141465656"/>
        <c:crosses val="autoZero"/>
        <c:auto val="1"/>
        <c:lblOffset val="100"/>
        <c:baseTimeUnit val="years"/>
      </c:dateAx>
      <c:valAx>
        <c:axId val="14146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6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31.99</c:v>
                </c:pt>
                <c:pt idx="1">
                  <c:v>65.59</c:v>
                </c:pt>
                <c:pt idx="2">
                  <c:v>64.81</c:v>
                </c:pt>
                <c:pt idx="3">
                  <c:v>72</c:v>
                </c:pt>
                <c:pt idx="4">
                  <c:v>65.44</c:v>
                </c:pt>
              </c:numCache>
            </c:numRef>
          </c:val>
        </c:ser>
        <c:dLbls>
          <c:showLegendKey val="0"/>
          <c:showVal val="0"/>
          <c:showCatName val="0"/>
          <c:showSerName val="0"/>
          <c:showPercent val="0"/>
          <c:showBubbleSize val="0"/>
        </c:dLbls>
        <c:gapWidth val="150"/>
        <c:axId val="141466832"/>
        <c:axId val="23595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41466832"/>
        <c:axId val="235954120"/>
      </c:lineChart>
      <c:dateAx>
        <c:axId val="141466832"/>
        <c:scaling>
          <c:orientation val="minMax"/>
        </c:scaling>
        <c:delete val="1"/>
        <c:axPos val="b"/>
        <c:numFmt formatCode="ge" sourceLinked="1"/>
        <c:majorTickMark val="none"/>
        <c:minorTickMark val="none"/>
        <c:tickLblPos val="none"/>
        <c:crossAx val="235954120"/>
        <c:crosses val="autoZero"/>
        <c:auto val="1"/>
        <c:lblOffset val="100"/>
        <c:baseTimeUnit val="years"/>
      </c:dateAx>
      <c:valAx>
        <c:axId val="23595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6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338.82</c:v>
                </c:pt>
                <c:pt idx="1">
                  <c:v>155.80000000000001</c:v>
                </c:pt>
                <c:pt idx="2">
                  <c:v>167.57</c:v>
                </c:pt>
                <c:pt idx="3">
                  <c:v>150</c:v>
                </c:pt>
                <c:pt idx="4">
                  <c:v>170.09</c:v>
                </c:pt>
              </c:numCache>
            </c:numRef>
          </c:val>
        </c:ser>
        <c:dLbls>
          <c:showLegendKey val="0"/>
          <c:showVal val="0"/>
          <c:showCatName val="0"/>
          <c:showSerName val="0"/>
          <c:showPercent val="0"/>
          <c:showBubbleSize val="0"/>
        </c:dLbls>
        <c:gapWidth val="150"/>
        <c:axId val="236251920"/>
        <c:axId val="23625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236251920"/>
        <c:axId val="236251528"/>
      </c:lineChart>
      <c:dateAx>
        <c:axId val="236251920"/>
        <c:scaling>
          <c:orientation val="minMax"/>
        </c:scaling>
        <c:delete val="1"/>
        <c:axPos val="b"/>
        <c:numFmt formatCode="ge" sourceLinked="1"/>
        <c:majorTickMark val="none"/>
        <c:minorTickMark val="none"/>
        <c:tickLblPos val="none"/>
        <c:crossAx val="236251528"/>
        <c:crosses val="autoZero"/>
        <c:auto val="1"/>
        <c:lblOffset val="100"/>
        <c:baseTimeUnit val="years"/>
      </c:dateAx>
      <c:valAx>
        <c:axId val="23625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5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榛東村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14691</v>
      </c>
      <c r="AM8" s="47"/>
      <c r="AN8" s="47"/>
      <c r="AO8" s="47"/>
      <c r="AP8" s="47"/>
      <c r="AQ8" s="47"/>
      <c r="AR8" s="47"/>
      <c r="AS8" s="47"/>
      <c r="AT8" s="43">
        <f>データ!S6</f>
        <v>27.92</v>
      </c>
      <c r="AU8" s="43"/>
      <c r="AV8" s="43"/>
      <c r="AW8" s="43"/>
      <c r="AX8" s="43"/>
      <c r="AY8" s="43"/>
      <c r="AZ8" s="43"/>
      <c r="BA8" s="43"/>
      <c r="BB8" s="43">
        <f>データ!T6</f>
        <v>526.17999999999995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28.93</v>
      </c>
      <c r="Q10" s="43"/>
      <c r="R10" s="43"/>
      <c r="S10" s="43"/>
      <c r="T10" s="43"/>
      <c r="U10" s="43"/>
      <c r="V10" s="43"/>
      <c r="W10" s="43">
        <f>データ!P6</f>
        <v>99.18</v>
      </c>
      <c r="X10" s="43"/>
      <c r="Y10" s="43"/>
      <c r="Z10" s="43"/>
      <c r="AA10" s="43"/>
      <c r="AB10" s="43"/>
      <c r="AC10" s="43"/>
      <c r="AD10" s="47">
        <f>データ!Q6</f>
        <v>2160</v>
      </c>
      <c r="AE10" s="47"/>
      <c r="AF10" s="47"/>
      <c r="AG10" s="47"/>
      <c r="AH10" s="47"/>
      <c r="AI10" s="47"/>
      <c r="AJ10" s="47"/>
      <c r="AK10" s="2"/>
      <c r="AL10" s="47">
        <f>データ!U6</f>
        <v>4237</v>
      </c>
      <c r="AM10" s="47"/>
      <c r="AN10" s="47"/>
      <c r="AO10" s="47"/>
      <c r="AP10" s="47"/>
      <c r="AQ10" s="47"/>
      <c r="AR10" s="47"/>
      <c r="AS10" s="47"/>
      <c r="AT10" s="43">
        <f>データ!V6</f>
        <v>2.79</v>
      </c>
      <c r="AU10" s="43"/>
      <c r="AV10" s="43"/>
      <c r="AW10" s="43"/>
      <c r="AX10" s="43"/>
      <c r="AY10" s="43"/>
      <c r="AZ10" s="43"/>
      <c r="BA10" s="43"/>
      <c r="BB10" s="43">
        <f>データ!W6</f>
        <v>1518.64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103446</v>
      </c>
      <c r="D6" s="31">
        <f t="shared" si="3"/>
        <v>47</v>
      </c>
      <c r="E6" s="31">
        <f t="shared" si="3"/>
        <v>17</v>
      </c>
      <c r="F6" s="31">
        <f t="shared" si="3"/>
        <v>5</v>
      </c>
      <c r="G6" s="31">
        <f t="shared" si="3"/>
        <v>0</v>
      </c>
      <c r="H6" s="31" t="str">
        <f t="shared" si="3"/>
        <v>群馬県　榛東村</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28.93</v>
      </c>
      <c r="P6" s="32">
        <f t="shared" si="3"/>
        <v>99.18</v>
      </c>
      <c r="Q6" s="32">
        <f t="shared" si="3"/>
        <v>2160</v>
      </c>
      <c r="R6" s="32">
        <f t="shared" si="3"/>
        <v>14691</v>
      </c>
      <c r="S6" s="32">
        <f t="shared" si="3"/>
        <v>27.92</v>
      </c>
      <c r="T6" s="32">
        <f t="shared" si="3"/>
        <v>526.17999999999995</v>
      </c>
      <c r="U6" s="32">
        <f t="shared" si="3"/>
        <v>4237</v>
      </c>
      <c r="V6" s="32">
        <f t="shared" si="3"/>
        <v>2.79</v>
      </c>
      <c r="W6" s="32">
        <f t="shared" si="3"/>
        <v>1518.64</v>
      </c>
      <c r="X6" s="33">
        <f>IF(X7="",NA(),X7)</f>
        <v>85.55</v>
      </c>
      <c r="Y6" s="33">
        <f t="shared" ref="Y6:AG6" si="4">IF(Y7="",NA(),Y7)</f>
        <v>90.86</v>
      </c>
      <c r="Z6" s="33">
        <f t="shared" si="4"/>
        <v>97.8</v>
      </c>
      <c r="AA6" s="33">
        <f t="shared" si="4"/>
        <v>98.19</v>
      </c>
      <c r="AB6" s="33">
        <f t="shared" si="4"/>
        <v>99.51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792.45</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31.99</v>
      </c>
      <c r="BQ6" s="33">
        <f t="shared" ref="BQ6:BY6" si="8">IF(BQ7="",NA(),BQ7)</f>
        <v>65.59</v>
      </c>
      <c r="BR6" s="33">
        <f t="shared" si="8"/>
        <v>64.81</v>
      </c>
      <c r="BS6" s="33">
        <f t="shared" si="8"/>
        <v>72</v>
      </c>
      <c r="BT6" s="33">
        <f t="shared" si="8"/>
        <v>65.44</v>
      </c>
      <c r="BU6" s="33">
        <f t="shared" si="8"/>
        <v>43.24</v>
      </c>
      <c r="BV6" s="33">
        <f t="shared" si="8"/>
        <v>42.13</v>
      </c>
      <c r="BW6" s="33">
        <f t="shared" si="8"/>
        <v>42.48</v>
      </c>
      <c r="BX6" s="33">
        <f t="shared" si="8"/>
        <v>41.04</v>
      </c>
      <c r="BY6" s="33">
        <f t="shared" si="8"/>
        <v>41.08</v>
      </c>
      <c r="BZ6" s="32" t="str">
        <f>IF(BZ7="","",IF(BZ7="-","【-】","【"&amp;SUBSTITUTE(TEXT(BZ7,"#,##0.00"),"-","△")&amp;"】"))</f>
        <v>【51.49】</v>
      </c>
      <c r="CA6" s="33">
        <f>IF(CA7="",NA(),CA7)</f>
        <v>338.82</v>
      </c>
      <c r="CB6" s="33">
        <f t="shared" ref="CB6:CJ6" si="9">IF(CB7="",NA(),CB7)</f>
        <v>155.80000000000001</v>
      </c>
      <c r="CC6" s="33">
        <f t="shared" si="9"/>
        <v>167.57</v>
      </c>
      <c r="CD6" s="33">
        <f t="shared" si="9"/>
        <v>150</v>
      </c>
      <c r="CE6" s="33">
        <f t="shared" si="9"/>
        <v>170.09</v>
      </c>
      <c r="CF6" s="33">
        <f t="shared" si="9"/>
        <v>338.76</v>
      </c>
      <c r="CG6" s="33">
        <f t="shared" si="9"/>
        <v>348.41</v>
      </c>
      <c r="CH6" s="33">
        <f t="shared" si="9"/>
        <v>343.8</v>
      </c>
      <c r="CI6" s="33">
        <f t="shared" si="9"/>
        <v>357.08</v>
      </c>
      <c r="CJ6" s="33">
        <f t="shared" si="9"/>
        <v>378.08</v>
      </c>
      <c r="CK6" s="32" t="str">
        <f>IF(CK7="","",IF(CK7="-","【-】","【"&amp;SUBSTITUTE(TEXT(CK7,"#,##0.00"),"-","△")&amp;"】"))</f>
        <v>【295.10】</v>
      </c>
      <c r="CL6" s="32">
        <f>IF(CL7="",NA(),CL7)</f>
        <v>0</v>
      </c>
      <c r="CM6" s="33">
        <f t="shared" ref="CM6:CU6" si="10">IF(CM7="",NA(),CM7)</f>
        <v>22.3</v>
      </c>
      <c r="CN6" s="33">
        <f t="shared" si="10"/>
        <v>33.28</v>
      </c>
      <c r="CO6" s="33">
        <f t="shared" si="10"/>
        <v>36.479999999999997</v>
      </c>
      <c r="CP6" s="33">
        <f t="shared" si="10"/>
        <v>38.630000000000003</v>
      </c>
      <c r="CQ6" s="33">
        <f t="shared" si="10"/>
        <v>44.65</v>
      </c>
      <c r="CR6" s="33">
        <f t="shared" si="10"/>
        <v>46.85</v>
      </c>
      <c r="CS6" s="33">
        <f t="shared" si="10"/>
        <v>46.06</v>
      </c>
      <c r="CT6" s="33">
        <f t="shared" si="10"/>
        <v>45.95</v>
      </c>
      <c r="CU6" s="33">
        <f t="shared" si="10"/>
        <v>44.69</v>
      </c>
      <c r="CV6" s="32" t="str">
        <f>IF(CV7="","",IF(CV7="-","【-】","【"&amp;SUBSTITUTE(TEXT(CV7,"#,##0.00"),"-","△")&amp;"】"))</f>
        <v>【53.32】</v>
      </c>
      <c r="CW6" s="33">
        <f>IF(CW7="",NA(),CW7)</f>
        <v>62.29</v>
      </c>
      <c r="CX6" s="33">
        <f t="shared" ref="CX6:DF6" si="11">IF(CX7="",NA(),CX7)</f>
        <v>41.12</v>
      </c>
      <c r="CY6" s="33">
        <f t="shared" si="11"/>
        <v>54.54</v>
      </c>
      <c r="CZ6" s="33">
        <f t="shared" si="11"/>
        <v>56.01</v>
      </c>
      <c r="DA6" s="33">
        <f t="shared" si="11"/>
        <v>56.43</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103446</v>
      </c>
      <c r="D7" s="35">
        <v>47</v>
      </c>
      <c r="E7" s="35">
        <v>17</v>
      </c>
      <c r="F7" s="35">
        <v>5</v>
      </c>
      <c r="G7" s="35">
        <v>0</v>
      </c>
      <c r="H7" s="35" t="s">
        <v>96</v>
      </c>
      <c r="I7" s="35" t="s">
        <v>97</v>
      </c>
      <c r="J7" s="35" t="s">
        <v>98</v>
      </c>
      <c r="K7" s="35" t="s">
        <v>99</v>
      </c>
      <c r="L7" s="35" t="s">
        <v>100</v>
      </c>
      <c r="M7" s="36" t="s">
        <v>101</v>
      </c>
      <c r="N7" s="36" t="s">
        <v>102</v>
      </c>
      <c r="O7" s="36">
        <v>28.93</v>
      </c>
      <c r="P7" s="36">
        <v>99.18</v>
      </c>
      <c r="Q7" s="36">
        <v>2160</v>
      </c>
      <c r="R7" s="36">
        <v>14691</v>
      </c>
      <c r="S7" s="36">
        <v>27.92</v>
      </c>
      <c r="T7" s="36">
        <v>526.17999999999995</v>
      </c>
      <c r="U7" s="36">
        <v>4237</v>
      </c>
      <c r="V7" s="36">
        <v>2.79</v>
      </c>
      <c r="W7" s="36">
        <v>1518.64</v>
      </c>
      <c r="X7" s="36">
        <v>85.55</v>
      </c>
      <c r="Y7" s="36">
        <v>90.86</v>
      </c>
      <c r="Z7" s="36">
        <v>97.8</v>
      </c>
      <c r="AA7" s="36">
        <v>98.19</v>
      </c>
      <c r="AB7" s="36">
        <v>99.51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792.45</v>
      </c>
      <c r="BF7" s="36">
        <v>0</v>
      </c>
      <c r="BG7" s="36">
        <v>0</v>
      </c>
      <c r="BH7" s="36">
        <v>0</v>
      </c>
      <c r="BI7" s="36">
        <v>0</v>
      </c>
      <c r="BJ7" s="36">
        <v>1316.7</v>
      </c>
      <c r="BK7" s="36">
        <v>1224.75</v>
      </c>
      <c r="BL7" s="36">
        <v>1144.05</v>
      </c>
      <c r="BM7" s="36">
        <v>1117.1099999999999</v>
      </c>
      <c r="BN7" s="36">
        <v>1161.05</v>
      </c>
      <c r="BO7" s="36">
        <v>992.47</v>
      </c>
      <c r="BP7" s="36">
        <v>31.99</v>
      </c>
      <c r="BQ7" s="36">
        <v>65.59</v>
      </c>
      <c r="BR7" s="36">
        <v>64.81</v>
      </c>
      <c r="BS7" s="36">
        <v>72</v>
      </c>
      <c r="BT7" s="36">
        <v>65.44</v>
      </c>
      <c r="BU7" s="36">
        <v>43.24</v>
      </c>
      <c r="BV7" s="36">
        <v>42.13</v>
      </c>
      <c r="BW7" s="36">
        <v>42.48</v>
      </c>
      <c r="BX7" s="36">
        <v>41.04</v>
      </c>
      <c r="BY7" s="36">
        <v>41.08</v>
      </c>
      <c r="BZ7" s="36">
        <v>51.49</v>
      </c>
      <c r="CA7" s="36">
        <v>338.82</v>
      </c>
      <c r="CB7" s="36">
        <v>155.80000000000001</v>
      </c>
      <c r="CC7" s="36">
        <v>167.57</v>
      </c>
      <c r="CD7" s="36">
        <v>150</v>
      </c>
      <c r="CE7" s="36">
        <v>170.09</v>
      </c>
      <c r="CF7" s="36">
        <v>338.76</v>
      </c>
      <c r="CG7" s="36">
        <v>348.41</v>
      </c>
      <c r="CH7" s="36">
        <v>343.8</v>
      </c>
      <c r="CI7" s="36">
        <v>357.08</v>
      </c>
      <c r="CJ7" s="36">
        <v>378.08</v>
      </c>
      <c r="CK7" s="36">
        <v>295.10000000000002</v>
      </c>
      <c r="CL7" s="36">
        <v>0</v>
      </c>
      <c r="CM7" s="36">
        <v>22.3</v>
      </c>
      <c r="CN7" s="36">
        <v>33.28</v>
      </c>
      <c r="CO7" s="36">
        <v>36.479999999999997</v>
      </c>
      <c r="CP7" s="36">
        <v>38.630000000000003</v>
      </c>
      <c r="CQ7" s="36">
        <v>44.65</v>
      </c>
      <c r="CR7" s="36">
        <v>46.85</v>
      </c>
      <c r="CS7" s="36">
        <v>46.06</v>
      </c>
      <c r="CT7" s="36">
        <v>45.95</v>
      </c>
      <c r="CU7" s="36">
        <v>44.69</v>
      </c>
      <c r="CV7" s="36">
        <v>53.32</v>
      </c>
      <c r="CW7" s="36">
        <v>62.29</v>
      </c>
      <c r="CX7" s="36">
        <v>41.12</v>
      </c>
      <c r="CY7" s="36">
        <v>54.54</v>
      </c>
      <c r="CZ7" s="36">
        <v>56.01</v>
      </c>
      <c r="DA7" s="36">
        <v>56.43</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2016-02-03T09:11:31Z</dcterms:created>
  <dcterms:modified xsi:type="dcterms:W3CDTF">2016-02-19T08:17:54Z</dcterms:modified>
  <cp:category/>
</cp:coreProperties>
</file>