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7(H26調査)\18-経営比較分析表の分析等について\04.総務省あて回答\27 川場村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<sst xmlns="http://schemas.openxmlformats.org/spreadsheetml/2006/main" count="221" uniqueCount="111">
  <si>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</si>
  <si>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</si>
  <si>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</si>
  <si>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</si>
  <si>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</si>
  <si>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</si>
  <si>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</si>
  <si>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</si>
  <si>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</si>
  <si>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</si>
  <si>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</si>
  <si>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</si>
  <si>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</si>
  <si>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</si>
  <si>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</si>
  <si>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</si>
  <si>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</si>
  <si>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</si>
  <si>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</si>
  <si>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</si>
  <si>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</si>
  <si>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</si>
  <si>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</si>
  <si>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</si>
  <si>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</si>
  <si>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</si>
  <si>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</si>
  <si>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</si>
  <si>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</si>
  <si>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</si>
  <si>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</si>
  <si>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</si>
  <si>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</si>
  <si>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</si>
  <si>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</si>
  <si>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</si>
  <si>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</si>
  <si>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</si>
  <si>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</si>
  <si>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</si>
  <si>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</si>
  <si>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</si>
  <si>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</si>
  <si>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</si>
  <si>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</si>
  <si>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</si>
  <si>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</si>
  <si>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</si>
  <si>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</si>
  <si>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</si>
  <si>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</si>
  <si>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</si>
  <si>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</si>
  <si>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</si>
  <si>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</si>
  <si>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</si>
  <si>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</si>
  <si>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</si>
  <si>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</si>
  <si>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</si>
  <si>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</si>
  <si>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</si>
  <si>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</si>
  <si>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</si>
  <si>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</si>
  <si>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</si>
  <si>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</si>
  <si>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</si>
  <si>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</si>
  <si>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</si>
  <si>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</si>
  <si>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</si>
  <si>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</si>
  <si>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</si>
  <si>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</si>
  <si>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</si>
  <si>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</si>
  <si>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</si>
  <si>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</si>
  <si>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</si>
  <si>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</si>
  <si>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</si>
  <si>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</si>
  <si>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</si>
  <si>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</si>
  <si>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</si>
  <si>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</si>
  <si>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</si>
  <si>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</si>
  <si>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</si>
  <si>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</si>
  <si>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</si>
  <si>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</si>
  <si>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</si>
  <si>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</si>
  <si>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</si>
  <si>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川場村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</si>
  <si>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</si>
  <si>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</si>
  <si>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</si>
  <si>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</si>
  <si>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</si>
  <si>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</si>
  <si>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</si>
  <si>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</si>
  <si>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</si>
  <si>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</si>
  <si>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</si>
  <si>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「収益的収支比率」は減少傾向にあり、下水道事業運営に要する費用を料金収入等では賄えておらず、一般会計からの繰り入れに頼っているのが現状である。「経費回収率」は、類似団体の平均値を上回ってはいるが、100％を下回っている状況にある。
「汚水処理原価」「施設利用率」については比較的良好な数値となっている。
「水洗化率」については、上昇傾向にあるが、類似団体の平均値を下回っているため、未接続の世帯に対して周知を行い、接続率の向上を図る必要がある。また、一般会計からの繰り入れを減らし、収益的収支比率・経費回収率を改善するためにも、今後は下水道料金の改定が必要になってくると思われる。</t>
    <rPh sb="1" eb="4">
      <t>シュウエキテキ</t>
    </rPh>
    <rPh sb="4" eb="6">
      <t>シュウシ</t>
    </rPh>
    <rPh sb="6" eb="8">
      <t>ヒリツ</t>
    </rPh>
    <rPh sb="10" eb="12">
      <t>ゲンショウ</t>
    </rPh>
    <rPh sb="12" eb="14">
      <t>ケイコウ</t>
    </rPh>
    <rPh sb="32" eb="34">
      <t>リョウキン</t>
    </rPh>
    <rPh sb="34" eb="36">
      <t>シュウニュウ</t>
    </rPh>
    <rPh sb="36" eb="37">
      <t>トウ</t>
    </rPh>
    <rPh sb="39" eb="40">
      <t>マカナ</t>
    </rPh>
    <rPh sb="46" eb="48">
      <t>イッパン</t>
    </rPh>
    <rPh sb="48" eb="50">
      <t>カイケイ</t>
    </rPh>
    <rPh sb="53" eb="54">
      <t>ク</t>
    </rPh>
    <rPh sb="55" eb="56">
      <t>イ</t>
    </rPh>
    <rPh sb="58" eb="59">
      <t>タヨ</t>
    </rPh>
    <rPh sb="65" eb="67">
      <t>ゲンジョウ</t>
    </rPh>
    <rPh sb="72" eb="74">
      <t>ケイヒ</t>
    </rPh>
    <rPh sb="74" eb="76">
      <t>カイシュウ</t>
    </rPh>
    <rPh sb="76" eb="77">
      <t>リツ</t>
    </rPh>
    <rPh sb="80" eb="82">
      <t>ルイジ</t>
    </rPh>
    <rPh sb="82" eb="84">
      <t>ダンタイ</t>
    </rPh>
    <rPh sb="85" eb="88">
      <t>ヘイキンチ</t>
    </rPh>
    <rPh sb="89" eb="91">
      <t>ウワマワ</t>
    </rPh>
    <rPh sb="103" eb="105">
      <t>シタマワ</t>
    </rPh>
    <rPh sb="109" eb="111">
      <t>ジョウキョウ</t>
    </rPh>
    <rPh sb="117" eb="119">
      <t>オスイ</t>
    </rPh>
    <rPh sb="119" eb="121">
      <t>ショリ</t>
    </rPh>
    <rPh sb="121" eb="123">
      <t>ゲンカ</t>
    </rPh>
    <rPh sb="125" eb="127">
      <t>シセツ</t>
    </rPh>
    <rPh sb="127" eb="130">
      <t>リヨウリツ</t>
    </rPh>
    <rPh sb="136" eb="139">
      <t>ヒカクテキ</t>
    </rPh>
    <rPh sb="139" eb="141">
      <t>リョウコウ</t>
    </rPh>
    <rPh sb="142" eb="144">
      <t>スウチ</t>
    </rPh>
    <rPh sb="153" eb="156">
      <t>スイセンカ</t>
    </rPh>
    <rPh sb="156" eb="157">
      <t>リツ</t>
    </rPh>
    <rPh sb="164" eb="166">
      <t>ジョウショウ</t>
    </rPh>
    <rPh sb="166" eb="168">
      <t>ケイコウ</t>
    </rPh>
    <rPh sb="173" eb="175">
      <t>ルイジ</t>
    </rPh>
    <rPh sb="175" eb="177">
      <t>ダンタイ</t>
    </rPh>
    <rPh sb="178" eb="181">
      <t>ヘイキンチ</t>
    </rPh>
    <rPh sb="182" eb="184">
      <t>シタマワ</t>
    </rPh>
    <rPh sb="191" eb="194">
      <t>ミセツゾク</t>
    </rPh>
    <rPh sb="195" eb="197">
      <t>セタイ</t>
    </rPh>
    <rPh sb="198" eb="199">
      <t>タイ</t>
    </rPh>
    <rPh sb="201" eb="203">
      <t>シュウチ</t>
    </rPh>
    <rPh sb="204" eb="205">
      <t>オコナ</t>
    </rPh>
    <rPh sb="207" eb="209">
      <t>セツゾク</t>
    </rPh>
    <rPh sb="209" eb="210">
      <t>リツ</t>
    </rPh>
    <rPh sb="211" eb="213">
      <t>コウジョウ</t>
    </rPh>
    <rPh sb="214" eb="215">
      <t>ハカ</t>
    </rPh>
    <rPh sb="216" eb="218">
      <t>ヒツヨウ</t>
    </rPh>
    <rPh sb="225" eb="227">
      <t>イッパン</t>
    </rPh>
    <rPh sb="227" eb="229">
      <t>カイケイ</t>
    </rPh>
    <rPh sb="232" eb="233">
      <t>ク</t>
    </rPh>
    <rPh sb="234" eb="235">
      <t>イ</t>
    </rPh>
    <rPh sb="237" eb="238">
      <t>ヘ</t>
    </rPh>
    <rPh sb="241" eb="244">
      <t>シュウエキテキ</t>
    </rPh>
    <rPh sb="244" eb="246">
      <t>シュウシ</t>
    </rPh>
    <rPh sb="246" eb="248">
      <t>ヒリツ</t>
    </rPh>
    <rPh sb="249" eb="251">
      <t>ケイヒ</t>
    </rPh>
    <rPh sb="251" eb="254">
      <t>カイシュウリツ</t>
    </rPh>
    <rPh sb="255" eb="257">
      <t>カイゼン</t>
    </rPh>
    <rPh sb="264" eb="266">
      <t>コンゴ</t>
    </rPh>
    <rPh sb="267" eb="270">
      <t>ゲスイドウ</t>
    </rPh>
    <rPh sb="270" eb="272">
      <t>リョウキン</t>
    </rPh>
    <rPh sb="273" eb="275">
      <t>カイテイ</t>
    </rPh>
    <rPh sb="276" eb="278">
      <t>ヒツヨウ</t>
    </rPh>
    <rPh sb="285" eb="286">
      <t>オモ</t>
    </rPh>
    <phoneticPr fontId="4"/>
  </si>
  <si>
    <t>本村は終末処理場・ポンプ場、下水道管渠と自主管理する下水道施設が多くある。その中でも、終末処理場の機械設備については、耐用年数を経過しているものもあり、老朽化が進んでいる状況である。管渠については、供用開始から20年程度経過しているが、耐用年数を経過しているものは少ないため、終末処理場の整備から着手する必要がある。</t>
    <rPh sb="0" eb="2">
      <t>ホンソン</t>
    </rPh>
    <rPh sb="3" eb="5">
      <t>シュウマツ</t>
    </rPh>
    <rPh sb="5" eb="8">
      <t>ショリジョウ</t>
    </rPh>
    <rPh sb="12" eb="13">
      <t>ジョウ</t>
    </rPh>
    <rPh sb="14" eb="17">
      <t>ゲスイドウ</t>
    </rPh>
    <rPh sb="17" eb="19">
      <t>カンキョ</t>
    </rPh>
    <rPh sb="20" eb="22">
      <t>ジシュ</t>
    </rPh>
    <rPh sb="22" eb="24">
      <t>カンリ</t>
    </rPh>
    <rPh sb="26" eb="29">
      <t>ゲスイドウ</t>
    </rPh>
    <rPh sb="29" eb="31">
      <t>シセツ</t>
    </rPh>
    <rPh sb="32" eb="33">
      <t>オオ</t>
    </rPh>
    <rPh sb="39" eb="40">
      <t>ナカ</t>
    </rPh>
    <rPh sb="43" eb="45">
      <t>シュウマツ</t>
    </rPh>
    <rPh sb="45" eb="48">
      <t>ショリジョウ</t>
    </rPh>
    <rPh sb="49" eb="51">
      <t>キカイ</t>
    </rPh>
    <rPh sb="51" eb="53">
      <t>セツビ</t>
    </rPh>
    <rPh sb="59" eb="61">
      <t>タイヨウ</t>
    </rPh>
    <rPh sb="61" eb="63">
      <t>ネンスウ</t>
    </rPh>
    <rPh sb="64" eb="66">
      <t>ケイカ</t>
    </rPh>
    <rPh sb="76" eb="79">
      <t>ロウキュウカ</t>
    </rPh>
    <rPh sb="80" eb="81">
      <t>スス</t>
    </rPh>
    <rPh sb="85" eb="87">
      <t>ジョウキョウ</t>
    </rPh>
    <rPh sb="91" eb="93">
      <t>カンキョ</t>
    </rPh>
    <rPh sb="99" eb="101">
      <t>キョウヨウ</t>
    </rPh>
    <phoneticPr fontId="4"/>
  </si>
  <si>
    <t>経営の健全性・効率性については、比較的良好であるが、「水洗化率」が類似団体の水準に達していない状況である。水洗化率を上昇させて料金収入を増やすことが、今後増加する施設の維持管理費を賄うためにも必要であり、それに併せて料金改定についても検討していく必要がある。</t>
    <rPh sb="0" eb="2">
      <t>ケイエイ</t>
    </rPh>
    <rPh sb="3" eb="6">
      <t>ケンゼンセイ</t>
    </rPh>
    <rPh sb="7" eb="10">
      <t>コウリツセイ</t>
    </rPh>
    <rPh sb="16" eb="19">
      <t>ヒカクテキ</t>
    </rPh>
    <rPh sb="19" eb="21">
      <t>リョウコウ</t>
    </rPh>
    <rPh sb="27" eb="30">
      <t>スイセンカ</t>
    </rPh>
    <rPh sb="30" eb="31">
      <t>リツ</t>
    </rPh>
    <rPh sb="33" eb="35">
      <t>ルイジ</t>
    </rPh>
    <rPh sb="35" eb="37">
      <t>ダンタイ</t>
    </rPh>
    <rPh sb="38" eb="40">
      <t>スイジュン</t>
    </rPh>
    <rPh sb="41" eb="42">
      <t>タッ</t>
    </rPh>
    <rPh sb="47" eb="49">
      <t>ジョウキョウ</t>
    </rPh>
    <rPh sb="53" eb="56">
      <t>スイセンカ</t>
    </rPh>
    <rPh sb="56" eb="57">
      <t>リツ</t>
    </rPh>
    <rPh sb="58" eb="60">
      <t>ジョウショウ</t>
    </rPh>
    <rPh sb="63" eb="65">
      <t>リョウキン</t>
    </rPh>
    <rPh sb="65" eb="67">
      <t>シュウニュウ</t>
    </rPh>
    <rPh sb="68" eb="69">
      <t>フ</t>
    </rPh>
    <rPh sb="75" eb="77">
      <t>コンゴ</t>
    </rPh>
    <rPh sb="77" eb="79">
      <t>ゾウカ</t>
    </rPh>
    <rPh sb="81" eb="83">
      <t>シセツ</t>
    </rPh>
    <rPh sb="84" eb="86">
      <t>イジ</t>
    </rPh>
    <rPh sb="86" eb="89">
      <t>カンリヒ</t>
    </rPh>
    <rPh sb="90" eb="91">
      <t>マカナ</t>
    </rPh>
    <rPh sb="96" eb="98">
      <t>ヒツヨウ</t>
    </rPh>
    <rPh sb="105" eb="106">
      <t>アワ</t>
    </rPh>
    <rPh sb="108" eb="110">
      <t>リョウキン</t>
    </rPh>
    <rPh sb="110" eb="112">
      <t>カイテイ</t>
    </rPh>
    <rPh sb="117" eb="119">
      <t>ケントウ</t>
    </rPh>
    <rPh sb="123" eb="12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</si>
</sst>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0.09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86208"/>
        <c:axId val="232360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0.11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86208"/>
        <c:axId val="232360312"/>
      </c:lineChart>
      <c:dateAx>
        <c:axId val="22958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360312"/>
        <c:crosses val="autoZero"/>
        <c:auto val="1"/>
        <c:lblOffset val="100"/>
        <c:baseTimeUnit val="years"/>
      </c:dateAx>
      <c:valAx>
        <c:axId val="232360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958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82</c:v>
                </c:pt>
                <c:pt idx="1">
                  <c:v>84.33</c:v>
                </c:pt>
                <c:pt idx="2">
                  <c:v>85.56</c:v>
                </c:pt>
                <c:pt idx="3">
                  <c:v>85.33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829784"/>
        <c:axId val="26983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42.31</c:v>
                </c:pt>
                <c:pt idx="3">
                  <c:v>43.65</c:v>
                </c:pt>
                <c:pt idx="4">
                  <c:v>43.58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29784"/>
        <c:axId val="269830176"/>
      </c:lineChart>
      <c:dateAx>
        <c:axId val="269829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830176"/>
        <c:crosses val="autoZero"/>
        <c:auto val="1"/>
        <c:lblOffset val="100"/>
        <c:baseTimeUnit val="years"/>
      </c:dateAx>
      <c:valAx>
        <c:axId val="26983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829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70.31</c:v>
                </c:pt>
                <c:pt idx="1">
                  <c:v>71.44</c:v>
                </c:pt>
                <c:pt idx="2">
                  <c:v>74.38</c:v>
                </c:pt>
                <c:pt idx="3">
                  <c:v>74.02</c:v>
                </c:pt>
                <c:pt idx="4">
                  <c:v>77.27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831352"/>
        <c:axId val="26948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81.3</c:v>
                </c:pt>
                <c:pt idx="3">
                  <c:v>82.2</c:v>
                </c:pt>
                <c:pt idx="4">
                  <c:v>82.35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31352"/>
        <c:axId val="269485792"/>
      </c:lineChart>
      <c:dateAx>
        <c:axId val="269831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485792"/>
        <c:crosses val="autoZero"/>
        <c:auto val="1"/>
        <c:lblOffset val="100"/>
        <c:baseTimeUnit val="years"/>
      </c:dateAx>
      <c:valAx>
        <c:axId val="26948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831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111.79</c:v>
                </c:pt>
                <c:pt idx="1">
                  <c:v>117.23</c:v>
                </c:pt>
                <c:pt idx="2">
                  <c:v>93</c:v>
                </c:pt>
                <c:pt idx="3">
                  <c:v>88.18</c:v>
                </c:pt>
                <c:pt idx="4">
                  <c:v>89.5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61488"/>
        <c:axId val="232361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61488"/>
        <c:axId val="232361880"/>
      </c:lineChart>
      <c:dateAx>
        <c:axId val="232361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361880"/>
        <c:crosses val="autoZero"/>
        <c:auto val="1"/>
        <c:lblOffset val="100"/>
        <c:baseTimeUnit val="years"/>
      </c:dateAx>
      <c:valAx>
        <c:axId val="232361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361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63056"/>
        <c:axId val="232363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63056"/>
        <c:axId val="232363448"/>
      </c:lineChart>
      <c:dateAx>
        <c:axId val="232363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2363448"/>
        <c:crosses val="autoZero"/>
        <c:auto val="1"/>
        <c:lblOffset val="100"/>
        <c:baseTimeUnit val="years"/>
      </c:dateAx>
      <c:valAx>
        <c:axId val="232363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2363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070432"/>
        <c:axId val="269070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70432"/>
        <c:axId val="269070824"/>
      </c:lineChart>
      <c:dateAx>
        <c:axId val="26907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070824"/>
        <c:crosses val="autoZero"/>
        <c:auto val="1"/>
        <c:lblOffset val="100"/>
        <c:baseTimeUnit val="years"/>
      </c:dateAx>
      <c:valAx>
        <c:axId val="269070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070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072000"/>
        <c:axId val="269072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72000"/>
        <c:axId val="269072392"/>
      </c:lineChart>
      <c:dateAx>
        <c:axId val="269072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072392"/>
        <c:crosses val="autoZero"/>
        <c:auto val="1"/>
        <c:lblOffset val="100"/>
        <c:baseTimeUnit val="years"/>
      </c:dateAx>
      <c:valAx>
        <c:axId val="269072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072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073568"/>
        <c:axId val="269528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73568"/>
        <c:axId val="269528808"/>
      </c:lineChart>
      <c:dateAx>
        <c:axId val="269073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528808"/>
        <c:crosses val="autoZero"/>
        <c:auto val="1"/>
        <c:lblOffset val="100"/>
        <c:baseTimeUnit val="years"/>
      </c:dateAx>
      <c:valAx>
        <c:axId val="269528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073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529984"/>
        <c:axId val="269530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1622.51</c:v>
                </c:pt>
                <c:pt idx="3">
                  <c:v>1569.13</c:v>
                </c:pt>
                <c:pt idx="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529984"/>
        <c:axId val="269530376"/>
      </c:lineChart>
      <c:dateAx>
        <c:axId val="269529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530376"/>
        <c:crosses val="autoZero"/>
        <c:auto val="1"/>
        <c:lblOffset val="100"/>
        <c:baseTimeUnit val="years"/>
      </c:dateAx>
      <c:valAx>
        <c:axId val="269530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529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58.6</c:v>
                </c:pt>
                <c:pt idx="1">
                  <c:v>109.61</c:v>
                </c:pt>
                <c:pt idx="2">
                  <c:v>93.4</c:v>
                </c:pt>
                <c:pt idx="3">
                  <c:v>73.56</c:v>
                </c:pt>
                <c:pt idx="4">
                  <c:v>87.4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531552"/>
        <c:axId val="269531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62.83</c:v>
                </c:pt>
                <c:pt idx="3">
                  <c:v>64.63</c:v>
                </c:pt>
                <c:pt idx="4">
                  <c:v>66.56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531552"/>
        <c:axId val="269531944"/>
      </c:lineChart>
      <c:dateAx>
        <c:axId val="269531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531944"/>
        <c:crosses val="autoZero"/>
        <c:auto val="1"/>
        <c:lblOffset val="100"/>
        <c:baseTimeUnit val="years"/>
      </c:dateAx>
      <c:valAx>
        <c:axId val="269531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531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146.6</c:v>
                </c:pt>
                <c:pt idx="1">
                  <c:v>76.760000000000005</c:v>
                </c:pt>
                <c:pt idx="2">
                  <c:v>97.3</c:v>
                </c:pt>
                <c:pt idx="3">
                  <c:v>124.93</c:v>
                </c:pt>
                <c:pt idx="4">
                  <c:v>118.23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828216"/>
        <c:axId val="26982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250.43</c:v>
                </c:pt>
                <c:pt idx="3">
                  <c:v>245.75</c:v>
                </c:pt>
                <c:pt idx="4">
                  <c:v>244.29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28216"/>
        <c:axId val="269828608"/>
      </c:lineChart>
      <c:dateAx>
        <c:axId val="269828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828608"/>
        <c:crosses val="autoZero"/>
        <c:auto val="1"/>
        <c:lblOffset val="100"/>
        <c:baseTimeUnit val="years"/>
      </c:dateAx>
      <c:valAx>
        <c:axId val="26982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828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P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群馬県　川場村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3461</v>
      </c>
      <c r="AM8" s="64"/>
      <c r="AN8" s="64"/>
      <c r="AO8" s="64"/>
      <c r="AP8" s="64"/>
      <c r="AQ8" s="64"/>
      <c r="AR8" s="64"/>
      <c r="AS8" s="64"/>
      <c r="AT8" s="63">
        <f>データ!S6</f>
        <v>85.25</v>
      </c>
      <c r="AU8" s="63"/>
      <c r="AV8" s="63"/>
      <c r="AW8" s="63"/>
      <c r="AX8" s="63"/>
      <c r="AY8" s="63"/>
      <c r="AZ8" s="63"/>
      <c r="BA8" s="63"/>
      <c r="BB8" s="63">
        <f>データ!T6</f>
        <v>40.6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90.03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1720</v>
      </c>
      <c r="AE10" s="64"/>
      <c r="AF10" s="64"/>
      <c r="AG10" s="64"/>
      <c r="AH10" s="64"/>
      <c r="AI10" s="64"/>
      <c r="AJ10" s="64"/>
      <c r="AK10" s="2"/>
      <c r="AL10" s="64">
        <f>データ!U6</f>
        <v>3080</v>
      </c>
      <c r="AM10" s="64"/>
      <c r="AN10" s="64"/>
      <c r="AO10" s="64"/>
      <c r="AP10" s="64"/>
      <c r="AQ10" s="64"/>
      <c r="AR10" s="64"/>
      <c r="AS10" s="64"/>
      <c r="AT10" s="63">
        <f>データ!V6</f>
        <v>1.57</v>
      </c>
      <c r="AU10" s="63"/>
      <c r="AV10" s="63"/>
      <c r="AW10" s="63"/>
      <c r="AX10" s="63"/>
      <c r="AY10" s="63"/>
      <c r="AZ10" s="63"/>
      <c r="BA10" s="63"/>
      <c r="BB10" s="63">
        <f>データ!W6</f>
        <v>1961.78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104442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群馬県　川場村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90.03</v>
      </c>
      <c r="P6" s="32">
        <f t="shared" si="3"/>
        <v>100</v>
      </c>
      <c r="Q6" s="32">
        <f t="shared" si="3"/>
        <v>1720</v>
      </c>
      <c r="R6" s="32">
        <f t="shared" si="3"/>
        <v>3461</v>
      </c>
      <c r="S6" s="32">
        <f t="shared" si="3"/>
        <v>85.25</v>
      </c>
      <c r="T6" s="32">
        <f t="shared" si="3"/>
        <v>40.6</v>
      </c>
      <c r="U6" s="32">
        <f t="shared" si="3"/>
        <v>3080</v>
      </c>
      <c r="V6" s="32">
        <f t="shared" si="3"/>
        <v>1.57</v>
      </c>
      <c r="W6" s="32">
        <f t="shared" si="3"/>
        <v>1961.78</v>
      </c>
      <c r="X6" s="33">
        <f>IF(X7="",NA(),X7)</f>
        <v>111.79</v>
      </c>
      <c r="Y6" s="33">
        <f t="shared" ref="Y6:AG6" si="4">IF(Y7="",NA(),Y7)</f>
        <v>117.23</v>
      </c>
      <c r="Z6" s="33">
        <f t="shared" si="4"/>
        <v>93</v>
      </c>
      <c r="AA6" s="33">
        <f t="shared" si="4"/>
        <v>88.18</v>
      </c>
      <c r="AB6" s="33">
        <f t="shared" si="4"/>
        <v>89.5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1868.17</v>
      </c>
      <c r="BK6" s="33">
        <f t="shared" si="7"/>
        <v>1835.56</v>
      </c>
      <c r="BL6" s="33">
        <f t="shared" si="7"/>
        <v>1622.51</v>
      </c>
      <c r="BM6" s="33">
        <f t="shared" si="7"/>
        <v>1569.13</v>
      </c>
      <c r="BN6" s="33">
        <f t="shared" si="7"/>
        <v>1436</v>
      </c>
      <c r="BO6" s="32" t="str">
        <f>IF(BO7="","",IF(BO7="-","【-】","【"&amp;SUBSTITUTE(TEXT(BO7,"#,##0.00"),"-","△")&amp;"】"))</f>
        <v>【1,479.31】</v>
      </c>
      <c r="BP6" s="33">
        <f>IF(BP7="",NA(),BP7)</f>
        <v>58.6</v>
      </c>
      <c r="BQ6" s="33">
        <f t="shared" ref="BQ6:BY6" si="8">IF(BQ7="",NA(),BQ7)</f>
        <v>109.61</v>
      </c>
      <c r="BR6" s="33">
        <f t="shared" si="8"/>
        <v>93.4</v>
      </c>
      <c r="BS6" s="33">
        <f t="shared" si="8"/>
        <v>73.56</v>
      </c>
      <c r="BT6" s="33">
        <f t="shared" si="8"/>
        <v>87.4</v>
      </c>
      <c r="BU6" s="33">
        <f t="shared" si="8"/>
        <v>55.15</v>
      </c>
      <c r="BV6" s="33">
        <f t="shared" si="8"/>
        <v>52.89</v>
      </c>
      <c r="BW6" s="33">
        <f t="shared" si="8"/>
        <v>62.83</v>
      </c>
      <c r="BX6" s="33">
        <f t="shared" si="8"/>
        <v>64.63</v>
      </c>
      <c r="BY6" s="33">
        <f t="shared" si="8"/>
        <v>66.56</v>
      </c>
      <c r="BZ6" s="32" t="str">
        <f>IF(BZ7="","",IF(BZ7="-","【-】","【"&amp;SUBSTITUTE(TEXT(BZ7,"#,##0.00"),"-","△")&amp;"】"))</f>
        <v>【63.50】</v>
      </c>
      <c r="CA6" s="33">
        <f>IF(CA7="",NA(),CA7)</f>
        <v>146.6</v>
      </c>
      <c r="CB6" s="33">
        <f t="shared" ref="CB6:CJ6" si="9">IF(CB7="",NA(),CB7)</f>
        <v>76.760000000000005</v>
      </c>
      <c r="CC6" s="33">
        <f t="shared" si="9"/>
        <v>97.3</v>
      </c>
      <c r="CD6" s="33">
        <f t="shared" si="9"/>
        <v>124.93</v>
      </c>
      <c r="CE6" s="33">
        <f t="shared" si="9"/>
        <v>118.23</v>
      </c>
      <c r="CF6" s="33">
        <f t="shared" si="9"/>
        <v>283.05</v>
      </c>
      <c r="CG6" s="33">
        <f t="shared" si="9"/>
        <v>300.52</v>
      </c>
      <c r="CH6" s="33">
        <f t="shared" si="9"/>
        <v>250.43</v>
      </c>
      <c r="CI6" s="33">
        <f t="shared" si="9"/>
        <v>245.75</v>
      </c>
      <c r="CJ6" s="33">
        <f t="shared" si="9"/>
        <v>244.29</v>
      </c>
      <c r="CK6" s="32" t="str">
        <f>IF(CK7="","",IF(CK7="-","【-】","【"&amp;SUBSTITUTE(TEXT(CK7,"#,##0.00"),"-","△")&amp;"】"))</f>
        <v>【253.12】</v>
      </c>
      <c r="CL6" s="33">
        <f>IF(CL7="",NA(),CL7)</f>
        <v>82</v>
      </c>
      <c r="CM6" s="33">
        <f t="shared" ref="CM6:CU6" si="10">IF(CM7="",NA(),CM7)</f>
        <v>84.33</v>
      </c>
      <c r="CN6" s="33">
        <f t="shared" si="10"/>
        <v>85.56</v>
      </c>
      <c r="CO6" s="33">
        <f t="shared" si="10"/>
        <v>85.33</v>
      </c>
      <c r="CP6" s="33">
        <f t="shared" si="10"/>
        <v>88</v>
      </c>
      <c r="CQ6" s="33">
        <f t="shared" si="10"/>
        <v>36.18</v>
      </c>
      <c r="CR6" s="33">
        <f t="shared" si="10"/>
        <v>36.799999999999997</v>
      </c>
      <c r="CS6" s="33">
        <f t="shared" si="10"/>
        <v>42.31</v>
      </c>
      <c r="CT6" s="33">
        <f t="shared" si="10"/>
        <v>43.65</v>
      </c>
      <c r="CU6" s="33">
        <f t="shared" si="10"/>
        <v>43.58</v>
      </c>
      <c r="CV6" s="32" t="str">
        <f>IF(CV7="","",IF(CV7="-","【-】","【"&amp;SUBSTITUTE(TEXT(CV7,"#,##0.00"),"-","△")&amp;"】"))</f>
        <v>【41.06】</v>
      </c>
      <c r="CW6" s="33">
        <f>IF(CW7="",NA(),CW7)</f>
        <v>70.31</v>
      </c>
      <c r="CX6" s="33">
        <f t="shared" ref="CX6:DF6" si="11">IF(CX7="",NA(),CX7)</f>
        <v>71.44</v>
      </c>
      <c r="CY6" s="33">
        <f t="shared" si="11"/>
        <v>74.38</v>
      </c>
      <c r="CZ6" s="33">
        <f t="shared" si="11"/>
        <v>74.02</v>
      </c>
      <c r="DA6" s="33">
        <f t="shared" si="11"/>
        <v>77.27</v>
      </c>
      <c r="DB6" s="33">
        <f t="shared" si="11"/>
        <v>72.14</v>
      </c>
      <c r="DC6" s="33">
        <f t="shared" si="11"/>
        <v>71.62</v>
      </c>
      <c r="DD6" s="33">
        <f t="shared" si="11"/>
        <v>81.3</v>
      </c>
      <c r="DE6" s="33">
        <f t="shared" si="11"/>
        <v>82.2</v>
      </c>
      <c r="DF6" s="33">
        <f t="shared" si="11"/>
        <v>82.35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0.09</v>
      </c>
      <c r="EE6" s="33">
        <f t="shared" ref="EE6:EM6" si="14">IF(EE7="",NA(),EE7)</f>
        <v>0.09</v>
      </c>
      <c r="EF6" s="33">
        <f t="shared" si="14"/>
        <v>0.11</v>
      </c>
      <c r="EG6" s="33">
        <f t="shared" si="14"/>
        <v>0.11</v>
      </c>
      <c r="EH6" s="33">
        <f t="shared" si="14"/>
        <v>0.11</v>
      </c>
      <c r="EI6" s="33">
        <f t="shared" si="14"/>
        <v>0.05</v>
      </c>
      <c r="EJ6" s="33">
        <f t="shared" si="14"/>
        <v>0.05</v>
      </c>
      <c r="EK6" s="33">
        <f t="shared" si="14"/>
        <v>0.11</v>
      </c>
      <c r="EL6" s="33">
        <f t="shared" si="14"/>
        <v>0.05</v>
      </c>
      <c r="EM6" s="33">
        <f t="shared" si="14"/>
        <v>0.04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104442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90.03</v>
      </c>
      <c r="P7" s="36">
        <v>100</v>
      </c>
      <c r="Q7" s="36">
        <v>1720</v>
      </c>
      <c r="R7" s="36">
        <v>3461</v>
      </c>
      <c r="S7" s="36">
        <v>85.25</v>
      </c>
      <c r="T7" s="36">
        <v>40.6</v>
      </c>
      <c r="U7" s="36">
        <v>3080</v>
      </c>
      <c r="V7" s="36">
        <v>1.57</v>
      </c>
      <c r="W7" s="36">
        <v>1961.78</v>
      </c>
      <c r="X7" s="36">
        <v>111.79</v>
      </c>
      <c r="Y7" s="36">
        <v>117.23</v>
      </c>
      <c r="Z7" s="36">
        <v>93</v>
      </c>
      <c r="AA7" s="36">
        <v>88.18</v>
      </c>
      <c r="AB7" s="36">
        <v>89.5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1868.17</v>
      </c>
      <c r="BK7" s="36">
        <v>1835.56</v>
      </c>
      <c r="BL7" s="36">
        <v>1622.51</v>
      </c>
      <c r="BM7" s="36">
        <v>1569.13</v>
      </c>
      <c r="BN7" s="36">
        <v>1436</v>
      </c>
      <c r="BO7" s="36">
        <v>1479.31</v>
      </c>
      <c r="BP7" s="36">
        <v>58.6</v>
      </c>
      <c r="BQ7" s="36">
        <v>109.61</v>
      </c>
      <c r="BR7" s="36">
        <v>93.4</v>
      </c>
      <c r="BS7" s="36">
        <v>73.56</v>
      </c>
      <c r="BT7" s="36">
        <v>87.4</v>
      </c>
      <c r="BU7" s="36">
        <v>55.15</v>
      </c>
      <c r="BV7" s="36">
        <v>52.89</v>
      </c>
      <c r="BW7" s="36">
        <v>62.83</v>
      </c>
      <c r="BX7" s="36">
        <v>64.63</v>
      </c>
      <c r="BY7" s="36">
        <v>66.56</v>
      </c>
      <c r="BZ7" s="36">
        <v>63.5</v>
      </c>
      <c r="CA7" s="36">
        <v>146.6</v>
      </c>
      <c r="CB7" s="36">
        <v>76.760000000000005</v>
      </c>
      <c r="CC7" s="36">
        <v>97.3</v>
      </c>
      <c r="CD7" s="36">
        <v>124.93</v>
      </c>
      <c r="CE7" s="36">
        <v>118.23</v>
      </c>
      <c r="CF7" s="36">
        <v>283.05</v>
      </c>
      <c r="CG7" s="36">
        <v>300.52</v>
      </c>
      <c r="CH7" s="36">
        <v>250.43</v>
      </c>
      <c r="CI7" s="36">
        <v>245.75</v>
      </c>
      <c r="CJ7" s="36">
        <v>244.29</v>
      </c>
      <c r="CK7" s="36">
        <v>253.12</v>
      </c>
      <c r="CL7" s="36">
        <v>82</v>
      </c>
      <c r="CM7" s="36">
        <v>84.33</v>
      </c>
      <c r="CN7" s="36">
        <v>85.56</v>
      </c>
      <c r="CO7" s="36">
        <v>85.33</v>
      </c>
      <c r="CP7" s="36">
        <v>88</v>
      </c>
      <c r="CQ7" s="36">
        <v>36.18</v>
      </c>
      <c r="CR7" s="36">
        <v>36.799999999999997</v>
      </c>
      <c r="CS7" s="36">
        <v>42.31</v>
      </c>
      <c r="CT7" s="36">
        <v>43.65</v>
      </c>
      <c r="CU7" s="36">
        <v>43.58</v>
      </c>
      <c r="CV7" s="36">
        <v>41.06</v>
      </c>
      <c r="CW7" s="36">
        <v>70.31</v>
      </c>
      <c r="CX7" s="36">
        <v>71.44</v>
      </c>
      <c r="CY7" s="36">
        <v>74.38</v>
      </c>
      <c r="CZ7" s="36">
        <v>74.02</v>
      </c>
      <c r="DA7" s="36">
        <v>77.27</v>
      </c>
      <c r="DB7" s="36">
        <v>72.14</v>
      </c>
      <c r="DC7" s="36">
        <v>71.62</v>
      </c>
      <c r="DD7" s="36">
        <v>81.3</v>
      </c>
      <c r="DE7" s="36">
        <v>82.2</v>
      </c>
      <c r="DF7" s="36">
        <v>82.35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0.09</v>
      </c>
      <c r="EE7" s="36">
        <v>0.09</v>
      </c>
      <c r="EF7" s="36">
        <v>0.11</v>
      </c>
      <c r="EG7" s="36">
        <v>0.11</v>
      </c>
      <c r="EH7" s="36">
        <v>0.11</v>
      </c>
      <c r="EI7" s="36">
        <v>0.05</v>
      </c>
      <c r="EJ7" s="36">
        <v>0.05</v>
      </c>
      <c r="EK7" s="36">
        <v>0.11</v>
      </c>
      <c r="EL7" s="36">
        <v>0.05</v>
      </c>
      <c r="EM7" s="36">
        <v>0.04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2016-02-03T09:02:22Z</dcterms:created>
  <dcterms:modified xsi:type="dcterms:W3CDTF">2016-02-18T23:20:35Z</dcterms:modified>
  <cp:category/>
</cp:coreProperties>
</file>