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2 ○明和町\"/>
    </mc:Choice>
  </mc:AlternateContent>
  <workbookProtection workbookPassword="B501" lockStructure="1"/>
  <bookViews>
    <workbookView xWindow="12765" yWindow="-15" windowWidth="6450" windowHeight="116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AI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<sst xmlns="http://schemas.openxmlformats.org/spreadsheetml/2006/main" count="217" uniqueCount="107">
  <si>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</si>
  <si>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</si>
  <si>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</si>
  <si>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</si>
  <si>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</si>
  <si>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</si>
  <si>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</si>
  <si>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</si>
  <si>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</si>
  <si>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</si>
  <si>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</si>
  <si>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</si>
  <si>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</si>
  <si>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</si>
  <si>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</si>
  <si>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</si>
  <si>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</si>
  <si>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</si>
  <si>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</si>
  <si>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</si>
  <si>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</si>
  <si>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</si>
  <si>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</si>
  <si>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</si>
  <si>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</si>
  <si>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</si>
  <si>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</si>
  <si>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</si>
  <si>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</si>
  <si>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</si>
  <si>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</si>
  <si>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</si>
  <si>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</si>
  <si>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</si>
  <si>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</si>
  <si>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</si>
  <si>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</si>
  <si>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</si>
  <si>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</si>
  <si>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</si>
  <si>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</si>
  <si>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</si>
  <si>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</si>
  <si>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</si>
  <si>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</si>
  <si>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</si>
  <si>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</si>
  <si>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</si>
  <si>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</si>
  <si>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</si>
  <si>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</si>
  <si>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</si>
  <si>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</si>
  <si>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</si>
  <si>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</si>
  <si>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</si>
  <si>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</si>
  <si>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</si>
  <si>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</si>
  <si>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</si>
  <si>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</si>
  <si>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</si>
  <si>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</si>
  <si>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</si>
  <si>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</si>
  <si>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</si>
  <si>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</si>
  <si>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</si>
  <si>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</si>
  <si>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</si>
  <si>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</si>
  <si>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</si>
  <si>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</si>
  <si>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</si>
  <si>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</si>
  <si>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</si>
  <si>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</si>
  <si>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</si>
  <si>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</si>
  <si>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</si>
  <si>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</si>
  <si>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</si>
  <si>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</si>
  <si>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</si>
  <si>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</si>
  <si>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</si>
  <si>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</si>
  <si>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</si>
  <si>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</si>
  <si>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</si>
  <si>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</si>
  <si>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</si>
  <si>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</si>
  <si>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明和町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</si>
  <si>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</si>
  <si>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</si>
  <si>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</si>
  <si>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</si>
  <si>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</si>
  <si>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</si>
  <si>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</si>
  <si>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</si>
  <si>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</si>
  <si>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</si>
  <si>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法定耐用年数を超えた水道管の埋設割合は総延長80kmのうち約2割の約17kmです。毎年管の更新を実施していますが更新は1％前後であるため、管を更新には年数と莫大な費用が必要となります。
　耐震性が弱く漏水や破損しやすいことから、有収水率の低下を改善するために緊急補修により対処している状況ですが、更新は引き続き実施するとともに、早期に完了するよう事業の見直しを行うことが必要です。</t>
    <rPh sb="1" eb="3">
      <t>ホウテイ</t>
    </rPh>
    <rPh sb="3" eb="5">
      <t>タイヨウ</t>
    </rPh>
    <rPh sb="5" eb="7">
      <t>ネンスウ</t>
    </rPh>
    <rPh sb="8" eb="9">
      <t>コ</t>
    </rPh>
    <rPh sb="11" eb="14">
      <t>スイドウカン</t>
    </rPh>
    <rPh sb="15" eb="17">
      <t>マイセツ</t>
    </rPh>
    <rPh sb="17" eb="19">
      <t>ワリアイ</t>
    </rPh>
    <rPh sb="20" eb="23">
      <t>ソウエンチョウ</t>
    </rPh>
    <rPh sb="30" eb="31">
      <t>ヤク</t>
    </rPh>
    <rPh sb="32" eb="33">
      <t>ワリ</t>
    </rPh>
    <rPh sb="34" eb="35">
      <t>ヤク</t>
    </rPh>
    <rPh sb="57" eb="59">
      <t>コウシン</t>
    </rPh>
    <rPh sb="62" eb="64">
      <t>ゼンゴ</t>
    </rPh>
    <rPh sb="95" eb="98">
      <t>タイシンセイ</t>
    </rPh>
    <rPh sb="99" eb="100">
      <t>ヨワ</t>
    </rPh>
    <rPh sb="101" eb="103">
      <t>ロウスイ</t>
    </rPh>
    <rPh sb="104" eb="106">
      <t>ハソン</t>
    </rPh>
    <rPh sb="115" eb="116">
      <t>ユウ</t>
    </rPh>
    <rPh sb="116" eb="118">
      <t>シュウスイ</t>
    </rPh>
    <rPh sb="118" eb="119">
      <t>リツ</t>
    </rPh>
    <rPh sb="123" eb="125">
      <t>カイゼン</t>
    </rPh>
    <rPh sb="130" eb="132">
      <t>キンキュウ</t>
    </rPh>
    <rPh sb="132" eb="134">
      <t>ホシュウ</t>
    </rPh>
    <rPh sb="137" eb="139">
      <t>タイショ</t>
    </rPh>
    <rPh sb="143" eb="145">
      <t>ジョウキョウ</t>
    </rPh>
    <rPh sb="149" eb="151">
      <t>コウシン</t>
    </rPh>
    <rPh sb="152" eb="153">
      <t>ヒ</t>
    </rPh>
    <rPh sb="154" eb="155">
      <t>ツヅ</t>
    </rPh>
    <rPh sb="156" eb="158">
      <t>ジッシ</t>
    </rPh>
    <rPh sb="165" eb="167">
      <t>ソウキ</t>
    </rPh>
    <rPh sb="168" eb="170">
      <t>カンリョウ</t>
    </rPh>
    <rPh sb="174" eb="176">
      <t>ジギョウ</t>
    </rPh>
    <rPh sb="177" eb="179">
      <t>ミナオ</t>
    </rPh>
    <rPh sb="181" eb="182">
      <t>オコナ</t>
    </rPh>
    <rPh sb="186" eb="188">
      <t>ヒツヨウ</t>
    </rPh>
    <phoneticPr fontId="4"/>
  </si>
  <si>
    <t>　水道料金は、使用者の節水意識が高まり収入が年々減少しており、H25年とH26比較では約8,800千円の収入(-4％)が減少しています。
　収支では毎年利益が確保されておりますが、事業費用において減価償却費用の増加（5,833千円、+6.8％）や電気料金の引き上げにより費用額が増加したことから利益確保が難しくなりました。また管路整備に充てられていた繰入金がH26年より廃止となったことから留保資金を取り崩して整備を進めているため資金の流動が現れております。
　水道施設における効率面では、有収水率の低下が見られます。町では年数を経過した石綿セメント管が埋設されており、管の継手部や給水部材の劣化による漏水が見受けられるため、早急な修繕と共に管路の更新を併せて実施しております。
　有収水率の向上は町の課題であるため、引き続き管の整備を行い修繕費用の削減を図り運営する必要があります。
　</t>
    <rPh sb="1" eb="3">
      <t>スイドウ</t>
    </rPh>
    <rPh sb="3" eb="5">
      <t>リョウキン</t>
    </rPh>
    <rPh sb="7" eb="9">
      <t>シヨウ</t>
    </rPh>
    <rPh sb="11" eb="13">
      <t>セッスイ</t>
    </rPh>
    <rPh sb="13" eb="15">
      <t>イシキ</t>
    </rPh>
    <rPh sb="16" eb="17">
      <t>タカ</t>
    </rPh>
    <rPh sb="22" eb="24">
      <t>ネンネン</t>
    </rPh>
    <rPh sb="34" eb="35">
      <t>ネン</t>
    </rPh>
    <rPh sb="39" eb="41">
      <t>ヒカク</t>
    </rPh>
    <rPh sb="43" eb="44">
      <t>ヤク</t>
    </rPh>
    <rPh sb="49" eb="51">
      <t>センエン</t>
    </rPh>
    <rPh sb="52" eb="54">
      <t>シュウニュウ</t>
    </rPh>
    <rPh sb="60" eb="62">
      <t>ゲンショウ</t>
    </rPh>
    <rPh sb="70" eb="72">
      <t>シュウシ</t>
    </rPh>
    <rPh sb="74" eb="76">
      <t>マイトシ</t>
    </rPh>
    <rPh sb="76" eb="78">
      <t>リエキ</t>
    </rPh>
    <rPh sb="79" eb="81">
      <t>カクホ</t>
    </rPh>
    <rPh sb="90" eb="92">
      <t>ジギョウ</t>
    </rPh>
    <rPh sb="92" eb="94">
      <t>ヒヨウ</t>
    </rPh>
    <rPh sb="98" eb="100">
      <t>ゲンカ</t>
    </rPh>
    <rPh sb="100" eb="103">
      <t>ショウキャクヒ</t>
    </rPh>
    <rPh sb="103" eb="104">
      <t>ヨウ</t>
    </rPh>
    <rPh sb="105" eb="107">
      <t>ゾウカ</t>
    </rPh>
    <rPh sb="113" eb="115">
      <t>センエン</t>
    </rPh>
    <rPh sb="123" eb="125">
      <t>デンキ</t>
    </rPh>
    <rPh sb="125" eb="127">
      <t>リョウキン</t>
    </rPh>
    <rPh sb="128" eb="129">
      <t>ヒ</t>
    </rPh>
    <rPh sb="130" eb="131">
      <t>ア</t>
    </rPh>
    <rPh sb="135" eb="137">
      <t>ヒヨウ</t>
    </rPh>
    <rPh sb="137" eb="138">
      <t>ガク</t>
    </rPh>
    <rPh sb="139" eb="141">
      <t>ゾウカ</t>
    </rPh>
    <rPh sb="147" eb="149">
      <t>リエキ</t>
    </rPh>
    <rPh sb="149" eb="151">
      <t>カクホ</t>
    </rPh>
    <rPh sb="152" eb="153">
      <t>ムズカ</t>
    </rPh>
    <rPh sb="163" eb="165">
      <t>カンロ</t>
    </rPh>
    <rPh sb="165" eb="167">
      <t>セイビ</t>
    </rPh>
    <rPh sb="168" eb="169">
      <t>ア</t>
    </rPh>
    <rPh sb="175" eb="178">
      <t>クリイレキン</t>
    </rPh>
    <rPh sb="182" eb="183">
      <t>ネン</t>
    </rPh>
    <rPh sb="185" eb="187">
      <t>ハイシ</t>
    </rPh>
    <rPh sb="195" eb="197">
      <t>リュウホ</t>
    </rPh>
    <rPh sb="197" eb="199">
      <t>シキン</t>
    </rPh>
    <rPh sb="200" eb="201">
      <t>ト</t>
    </rPh>
    <rPh sb="202" eb="203">
      <t>クズ</t>
    </rPh>
    <rPh sb="205" eb="207">
      <t>セイビ</t>
    </rPh>
    <rPh sb="208" eb="209">
      <t>スス</t>
    </rPh>
    <rPh sb="215" eb="217">
      <t>シキン</t>
    </rPh>
    <rPh sb="218" eb="220">
      <t>リュウドウ</t>
    </rPh>
    <rPh sb="221" eb="222">
      <t>アラワ</t>
    </rPh>
    <rPh sb="231" eb="233">
      <t>スイドウ</t>
    </rPh>
    <rPh sb="233" eb="235">
      <t>シセツ</t>
    </rPh>
    <rPh sb="239" eb="241">
      <t>コウリツ</t>
    </rPh>
    <rPh sb="241" eb="242">
      <t>メン</t>
    </rPh>
    <rPh sb="245" eb="246">
      <t>ユウ</t>
    </rPh>
    <rPh sb="246" eb="248">
      <t>シュウスイ</t>
    </rPh>
    <rPh sb="248" eb="249">
      <t>リツ</t>
    </rPh>
    <rPh sb="250" eb="252">
      <t>テイカ</t>
    </rPh>
    <rPh sb="253" eb="254">
      <t>ミ</t>
    </rPh>
    <rPh sb="262" eb="264">
      <t>ネンスウ</t>
    </rPh>
    <rPh sb="265" eb="267">
      <t>ケイカ</t>
    </rPh>
    <rPh sb="269" eb="271">
      <t>セキメン</t>
    </rPh>
    <rPh sb="277" eb="279">
      <t>マイセツ</t>
    </rPh>
    <rPh sb="285" eb="286">
      <t>カン</t>
    </rPh>
    <rPh sb="287" eb="289">
      <t>ツギテ</t>
    </rPh>
    <rPh sb="289" eb="290">
      <t>ブ</t>
    </rPh>
    <rPh sb="291" eb="293">
      <t>キュウスイ</t>
    </rPh>
    <rPh sb="293" eb="295">
      <t>ブザイ</t>
    </rPh>
    <rPh sb="296" eb="298">
      <t>レッカ</t>
    </rPh>
    <rPh sb="301" eb="303">
      <t>ロウスイ</t>
    </rPh>
    <rPh sb="304" eb="306">
      <t>ミウ</t>
    </rPh>
    <rPh sb="313" eb="315">
      <t>ソウキュウ</t>
    </rPh>
    <rPh sb="316" eb="318">
      <t>シュウゼン</t>
    </rPh>
    <rPh sb="319" eb="320">
      <t>トモ</t>
    </rPh>
    <rPh sb="321" eb="322">
      <t>カン</t>
    </rPh>
    <rPh sb="322" eb="323">
      <t>ロ</t>
    </rPh>
    <rPh sb="324" eb="326">
      <t>コウシン</t>
    </rPh>
    <rPh sb="327" eb="328">
      <t>アワ</t>
    </rPh>
    <rPh sb="330" eb="332">
      <t>ジッシ</t>
    </rPh>
    <rPh sb="341" eb="342">
      <t>ユウ</t>
    </rPh>
    <rPh sb="342" eb="344">
      <t>シュウスイ</t>
    </rPh>
    <rPh sb="344" eb="345">
      <t>リツ</t>
    </rPh>
    <rPh sb="346" eb="348">
      <t>コウジョウ</t>
    </rPh>
    <rPh sb="351" eb="353">
      <t>カダイ</t>
    </rPh>
    <rPh sb="359" eb="360">
      <t>ヒ</t>
    </rPh>
    <rPh sb="361" eb="362">
      <t>ツヅ</t>
    </rPh>
    <rPh sb="363" eb="364">
      <t>カン</t>
    </rPh>
    <rPh sb="365" eb="367">
      <t>セイビ</t>
    </rPh>
    <rPh sb="368" eb="369">
      <t>オコナ</t>
    </rPh>
    <rPh sb="370" eb="372">
      <t>シュウゼン</t>
    </rPh>
    <rPh sb="372" eb="374">
      <t>ヒヨウ</t>
    </rPh>
    <rPh sb="378" eb="379">
      <t>ハカ</t>
    </rPh>
    <rPh sb="380" eb="382">
      <t>ウンエイ</t>
    </rPh>
    <rPh sb="384" eb="386">
      <t>ヒツヨウ</t>
    </rPh>
    <phoneticPr fontId="4"/>
  </si>
  <si>
    <t>　料金収入が減少しているなか資金を維持しながら水道管や施設の更新を行っているため進捗は伸び悩んでおり、有収水率の改善や老朽管更新に影響が出ています。
　このため、料金の見直しなど安定した経営を検討する必要があると思われます。
　現在、水道事業を統合し広域的な業務、運用を行い費用の削減に努めるとともに、国の交付金を活用し老朽した施設や管の早期更新を目指すため、平成28年度より太田市、館林市、みどり市、邑楽郡５町にて群馬東部水道企業団を設立し、管路や施設の計画的な更新と行い経営の向上を目指します。
　</t>
    <rPh sb="1" eb="3">
      <t>リョウキン</t>
    </rPh>
    <rPh sb="3" eb="5">
      <t>シュウニュウ</t>
    </rPh>
    <rPh sb="6" eb="8">
      <t>ゲンショウ</t>
    </rPh>
    <rPh sb="14" eb="16">
      <t>シキン</t>
    </rPh>
    <rPh sb="17" eb="19">
      <t>イジ</t>
    </rPh>
    <rPh sb="23" eb="26">
      <t>スイドウカン</t>
    </rPh>
    <rPh sb="27" eb="29">
      <t>シセツ</t>
    </rPh>
    <rPh sb="30" eb="32">
      <t>コウシン</t>
    </rPh>
    <rPh sb="40" eb="42">
      <t>シンチョク</t>
    </rPh>
    <rPh sb="43" eb="44">
      <t>ノ</t>
    </rPh>
    <rPh sb="45" eb="46">
      <t>ナヤ</t>
    </rPh>
    <rPh sb="51" eb="52">
      <t>ユウ</t>
    </rPh>
    <rPh sb="52" eb="54">
      <t>シュウスイ</t>
    </rPh>
    <rPh sb="54" eb="55">
      <t>リツ</t>
    </rPh>
    <rPh sb="56" eb="58">
      <t>カイゼン</t>
    </rPh>
    <rPh sb="59" eb="61">
      <t>ロウキュウ</t>
    </rPh>
    <rPh sb="61" eb="62">
      <t>カン</t>
    </rPh>
    <rPh sb="62" eb="64">
      <t>コウシン</t>
    </rPh>
    <rPh sb="65" eb="67">
      <t>エイキョウ</t>
    </rPh>
    <rPh sb="68" eb="69">
      <t>デ</t>
    </rPh>
    <rPh sb="81" eb="83">
      <t>リョウキン</t>
    </rPh>
    <rPh sb="84" eb="86">
      <t>ミナオ</t>
    </rPh>
    <rPh sb="89" eb="91">
      <t>アンテイ</t>
    </rPh>
    <rPh sb="93" eb="95">
      <t>ケイエイ</t>
    </rPh>
    <rPh sb="96" eb="98">
      <t>ケントウ</t>
    </rPh>
    <rPh sb="100" eb="102">
      <t>ヒツヨウ</t>
    </rPh>
    <rPh sb="106" eb="107">
      <t>オモ</t>
    </rPh>
    <rPh sb="114" eb="116">
      <t>ゲンザイ</t>
    </rPh>
    <rPh sb="117" eb="121">
      <t>スイドウジギョウ</t>
    </rPh>
    <rPh sb="122" eb="124">
      <t>トウゴウ</t>
    </rPh>
    <rPh sb="125" eb="127">
      <t>コウイキ</t>
    </rPh>
    <rPh sb="127" eb="128">
      <t>テキ</t>
    </rPh>
    <rPh sb="129" eb="131">
      <t>ギョウム</t>
    </rPh>
    <rPh sb="132" eb="134">
      <t>ウンヨウ</t>
    </rPh>
    <rPh sb="135" eb="136">
      <t>オコナ</t>
    </rPh>
    <rPh sb="137" eb="139">
      <t>ヒヨウ</t>
    </rPh>
    <rPh sb="140" eb="142">
      <t>サクゲン</t>
    </rPh>
    <rPh sb="143" eb="144">
      <t>ツト</t>
    </rPh>
    <rPh sb="151" eb="152">
      <t>クニ</t>
    </rPh>
    <rPh sb="153" eb="156">
      <t>コウフキン</t>
    </rPh>
    <rPh sb="157" eb="159">
      <t>カツヨウ</t>
    </rPh>
    <rPh sb="160" eb="162">
      <t>ロウキュウ</t>
    </rPh>
    <rPh sb="164" eb="166">
      <t>シセツ</t>
    </rPh>
    <rPh sb="167" eb="168">
      <t>カン</t>
    </rPh>
    <rPh sb="169" eb="171">
      <t>ソウキ</t>
    </rPh>
    <rPh sb="171" eb="173">
      <t>コウシン</t>
    </rPh>
    <rPh sb="174" eb="176">
      <t>メザ</t>
    </rPh>
    <rPh sb="180" eb="182">
      <t>ヘイセイ</t>
    </rPh>
    <rPh sb="184" eb="186">
      <t>ネンド</t>
    </rPh>
    <rPh sb="188" eb="191">
      <t>オオタシ</t>
    </rPh>
    <rPh sb="192" eb="195">
      <t>タテバヤシシ</t>
    </rPh>
    <rPh sb="199" eb="200">
      <t>シ</t>
    </rPh>
    <rPh sb="201" eb="204">
      <t>オウラグン</t>
    </rPh>
    <rPh sb="205" eb="206">
      <t>マチ</t>
    </rPh>
    <rPh sb="208" eb="210">
      <t>グンマ</t>
    </rPh>
    <rPh sb="210" eb="212">
      <t>トウブ</t>
    </rPh>
    <rPh sb="212" eb="214">
      <t>スイドウ</t>
    </rPh>
    <rPh sb="214" eb="217">
      <t>キギョウダン</t>
    </rPh>
    <rPh sb="218" eb="220">
      <t>セツリツ</t>
    </rPh>
    <rPh sb="222" eb="224">
      <t>カンロ</t>
    </rPh>
    <rPh sb="225" eb="227">
      <t>シセツ</t>
    </rPh>
    <rPh sb="228" eb="231">
      <t>ケイカクテキ</t>
    </rPh>
    <rPh sb="232" eb="234">
      <t>コウシン</t>
    </rPh>
    <rPh sb="235" eb="236">
      <t>オコナ</t>
    </rPh>
    <rPh sb="237" eb="239">
      <t>ケイエイ</t>
    </rPh>
    <rPh sb="240" eb="242">
      <t>コウジョウ</t>
    </rPh>
    <rPh sb="243" eb="245">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</si>
</sst>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1.83</c:v>
                </c:pt>
                <c:pt idx="1">
                  <c:v>1.73</c:v>
                </c:pt>
                <c:pt idx="2">
                  <c:v>1.22</c:v>
                </c:pt>
                <c:pt idx="3">
                  <c:v>1.98</c:v>
                </c:pt>
                <c:pt idx="4">
                  <c:v>0.89</c:v>
                </c:pt>
              </c:numCache>
            </c:numRef>
          </c:val>
        </c:ser>
        <c:dLbls>
          <c:showLegendKey val="0"/>
          <c:showVal val="0"/>
          <c:showCatName val="0"/>
          <c:showSerName val="0"/>
          <c:showPercent val="0"/>
          <c:showBubbleSize val="0"/>
        </c:dLbls>
        <c:gapWidth val="150"/>
        <c:axId val="147022696"/>
        <c:axId val="1128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147022696"/>
        <c:axId val="112806976"/>
      </c:lineChart>
      <c:dateAx>
        <c:axId val="147022696"/>
        <c:scaling>
          <c:orientation val="minMax"/>
        </c:scaling>
        <c:delete val="1"/>
        <c:axPos val="b"/>
        <c:numFmt formatCode="ge" sourceLinked="1"/>
        <c:majorTickMark val="none"/>
        <c:minorTickMark val="none"/>
        <c:tickLblPos val="none"/>
        <c:crossAx val="112806976"/>
        <c:crosses val="autoZero"/>
        <c:auto val="1"/>
        <c:lblOffset val="100"/>
        <c:baseTimeUnit val="years"/>
      </c:dateAx>
      <c:valAx>
        <c:axId val="1128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2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74.930000000000007</c:v>
                </c:pt>
                <c:pt idx="1">
                  <c:v>82.48</c:v>
                </c:pt>
                <c:pt idx="2">
                  <c:v>82.6</c:v>
                </c:pt>
                <c:pt idx="3">
                  <c:v>85.89</c:v>
                </c:pt>
                <c:pt idx="4">
                  <c:v>84.23</c:v>
                </c:pt>
              </c:numCache>
            </c:numRef>
          </c:val>
        </c:ser>
        <c:dLbls>
          <c:showLegendKey val="0"/>
          <c:showVal val="0"/>
          <c:showCatName val="0"/>
          <c:showSerName val="0"/>
          <c:showPercent val="0"/>
          <c:showBubbleSize val="0"/>
        </c:dLbls>
        <c:gapWidth val="150"/>
        <c:axId val="242634000"/>
        <c:axId val="24263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242634000"/>
        <c:axId val="242634392"/>
      </c:lineChart>
      <c:dateAx>
        <c:axId val="242634000"/>
        <c:scaling>
          <c:orientation val="minMax"/>
        </c:scaling>
        <c:delete val="1"/>
        <c:axPos val="b"/>
        <c:numFmt formatCode="ge" sourceLinked="1"/>
        <c:majorTickMark val="none"/>
        <c:minorTickMark val="none"/>
        <c:tickLblPos val="none"/>
        <c:crossAx val="242634392"/>
        <c:crosses val="autoZero"/>
        <c:auto val="1"/>
        <c:lblOffset val="100"/>
        <c:baseTimeUnit val="years"/>
      </c:dateAx>
      <c:valAx>
        <c:axId val="24263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3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81.790000000000006</c:v>
                </c:pt>
                <c:pt idx="1">
                  <c:v>72.489999999999995</c:v>
                </c:pt>
                <c:pt idx="2">
                  <c:v>71.95</c:v>
                </c:pt>
                <c:pt idx="3">
                  <c:v>69.900000000000006</c:v>
                </c:pt>
                <c:pt idx="4">
                  <c:v>68.260000000000005</c:v>
                </c:pt>
              </c:numCache>
            </c:numRef>
          </c:val>
        </c:ser>
        <c:dLbls>
          <c:showLegendKey val="0"/>
          <c:showVal val="0"/>
          <c:showCatName val="0"/>
          <c:showSerName val="0"/>
          <c:showPercent val="0"/>
          <c:showBubbleSize val="0"/>
        </c:dLbls>
        <c:gapWidth val="150"/>
        <c:axId val="242635568"/>
        <c:axId val="242635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242635568"/>
        <c:axId val="242635960"/>
      </c:lineChart>
      <c:dateAx>
        <c:axId val="242635568"/>
        <c:scaling>
          <c:orientation val="minMax"/>
        </c:scaling>
        <c:delete val="1"/>
        <c:axPos val="b"/>
        <c:numFmt formatCode="ge" sourceLinked="1"/>
        <c:majorTickMark val="none"/>
        <c:minorTickMark val="none"/>
        <c:tickLblPos val="none"/>
        <c:crossAx val="242635960"/>
        <c:crosses val="autoZero"/>
        <c:auto val="1"/>
        <c:lblOffset val="100"/>
        <c:baseTimeUnit val="years"/>
      </c:dateAx>
      <c:valAx>
        <c:axId val="24263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3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104.23</c:v>
                </c:pt>
                <c:pt idx="1">
                  <c:v>101.52</c:v>
                </c:pt>
                <c:pt idx="2">
                  <c:v>100.58</c:v>
                </c:pt>
                <c:pt idx="3">
                  <c:v>104.65</c:v>
                </c:pt>
                <c:pt idx="4">
                  <c:v>100.05</c:v>
                </c:pt>
              </c:numCache>
            </c:numRef>
          </c:val>
        </c:ser>
        <c:dLbls>
          <c:showLegendKey val="0"/>
          <c:showVal val="0"/>
          <c:showCatName val="0"/>
          <c:showSerName val="0"/>
          <c:showPercent val="0"/>
          <c:showBubbleSize val="0"/>
        </c:dLbls>
        <c:gapWidth val="150"/>
        <c:axId val="242423504"/>
        <c:axId val="24242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242423504"/>
        <c:axId val="242423896"/>
      </c:lineChart>
      <c:dateAx>
        <c:axId val="242423504"/>
        <c:scaling>
          <c:orientation val="minMax"/>
        </c:scaling>
        <c:delete val="1"/>
        <c:axPos val="b"/>
        <c:numFmt formatCode="ge" sourceLinked="1"/>
        <c:majorTickMark val="none"/>
        <c:minorTickMark val="none"/>
        <c:tickLblPos val="none"/>
        <c:crossAx val="242423896"/>
        <c:crosses val="autoZero"/>
        <c:auto val="1"/>
        <c:lblOffset val="100"/>
        <c:baseTimeUnit val="years"/>
      </c:dateAx>
      <c:valAx>
        <c:axId val="242423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42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3.73</c:v>
                </c:pt>
                <c:pt idx="1">
                  <c:v>36.799999999999997</c:v>
                </c:pt>
                <c:pt idx="2">
                  <c:v>38.630000000000003</c:v>
                </c:pt>
                <c:pt idx="3">
                  <c:v>39.869999999999997</c:v>
                </c:pt>
                <c:pt idx="4">
                  <c:v>44.71</c:v>
                </c:pt>
              </c:numCache>
            </c:numRef>
          </c:val>
        </c:ser>
        <c:dLbls>
          <c:showLegendKey val="0"/>
          <c:showVal val="0"/>
          <c:showCatName val="0"/>
          <c:showSerName val="0"/>
          <c:showPercent val="0"/>
          <c:showBubbleSize val="0"/>
        </c:dLbls>
        <c:gapWidth val="150"/>
        <c:axId val="242425072"/>
        <c:axId val="24242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242425072"/>
        <c:axId val="242425464"/>
      </c:lineChart>
      <c:dateAx>
        <c:axId val="242425072"/>
        <c:scaling>
          <c:orientation val="minMax"/>
        </c:scaling>
        <c:delete val="1"/>
        <c:axPos val="b"/>
        <c:numFmt formatCode="ge" sourceLinked="1"/>
        <c:majorTickMark val="none"/>
        <c:minorTickMark val="none"/>
        <c:tickLblPos val="none"/>
        <c:crossAx val="242425464"/>
        <c:crosses val="autoZero"/>
        <c:auto val="1"/>
        <c:lblOffset val="100"/>
        <c:baseTimeUnit val="years"/>
      </c:dateAx>
      <c:valAx>
        <c:axId val="24242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2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23.11</c:v>
                </c:pt>
                <c:pt idx="1">
                  <c:v>25.37</c:v>
                </c:pt>
                <c:pt idx="2">
                  <c:v>23.1</c:v>
                </c:pt>
                <c:pt idx="3">
                  <c:v>22.84</c:v>
                </c:pt>
                <c:pt idx="4">
                  <c:v>21.99</c:v>
                </c:pt>
              </c:numCache>
            </c:numRef>
          </c:val>
        </c:ser>
        <c:dLbls>
          <c:showLegendKey val="0"/>
          <c:showVal val="0"/>
          <c:showCatName val="0"/>
          <c:showSerName val="0"/>
          <c:showPercent val="0"/>
          <c:showBubbleSize val="0"/>
        </c:dLbls>
        <c:gapWidth val="150"/>
        <c:axId val="242734880"/>
        <c:axId val="24273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242734880"/>
        <c:axId val="242735272"/>
      </c:lineChart>
      <c:dateAx>
        <c:axId val="242734880"/>
        <c:scaling>
          <c:orientation val="minMax"/>
        </c:scaling>
        <c:delete val="1"/>
        <c:axPos val="b"/>
        <c:numFmt formatCode="ge" sourceLinked="1"/>
        <c:majorTickMark val="none"/>
        <c:minorTickMark val="none"/>
        <c:tickLblPos val="none"/>
        <c:crossAx val="242735272"/>
        <c:crosses val="autoZero"/>
        <c:auto val="1"/>
        <c:lblOffset val="100"/>
        <c:baseTimeUnit val="years"/>
      </c:dateAx>
      <c:valAx>
        <c:axId val="24273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2736840"/>
        <c:axId val="24273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42736840"/>
        <c:axId val="242737232"/>
      </c:lineChart>
      <c:dateAx>
        <c:axId val="242736840"/>
        <c:scaling>
          <c:orientation val="minMax"/>
        </c:scaling>
        <c:delete val="1"/>
        <c:axPos val="b"/>
        <c:numFmt formatCode="ge" sourceLinked="1"/>
        <c:majorTickMark val="none"/>
        <c:minorTickMark val="none"/>
        <c:tickLblPos val="none"/>
        <c:crossAx val="242737232"/>
        <c:crosses val="autoZero"/>
        <c:auto val="1"/>
        <c:lblOffset val="100"/>
        <c:baseTimeUnit val="years"/>
      </c:dateAx>
      <c:valAx>
        <c:axId val="242737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73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230.79</c:v>
                </c:pt>
                <c:pt idx="1">
                  <c:v>478.6</c:v>
                </c:pt>
                <c:pt idx="2">
                  <c:v>528.38</c:v>
                </c:pt>
                <c:pt idx="3">
                  <c:v>442.81</c:v>
                </c:pt>
                <c:pt idx="4">
                  <c:v>313.74</c:v>
                </c:pt>
              </c:numCache>
            </c:numRef>
          </c:val>
        </c:ser>
        <c:dLbls>
          <c:showLegendKey val="0"/>
          <c:showVal val="0"/>
          <c:showCatName val="0"/>
          <c:showSerName val="0"/>
          <c:showPercent val="0"/>
          <c:showBubbleSize val="0"/>
        </c:dLbls>
        <c:gapWidth val="150"/>
        <c:axId val="242786064"/>
        <c:axId val="24278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242786064"/>
        <c:axId val="242786456"/>
      </c:lineChart>
      <c:dateAx>
        <c:axId val="242786064"/>
        <c:scaling>
          <c:orientation val="minMax"/>
        </c:scaling>
        <c:delete val="1"/>
        <c:axPos val="b"/>
        <c:numFmt formatCode="ge" sourceLinked="1"/>
        <c:majorTickMark val="none"/>
        <c:minorTickMark val="none"/>
        <c:tickLblPos val="none"/>
        <c:crossAx val="242786456"/>
        <c:crosses val="autoZero"/>
        <c:auto val="1"/>
        <c:lblOffset val="100"/>
        <c:baseTimeUnit val="years"/>
      </c:dateAx>
      <c:valAx>
        <c:axId val="242786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78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289.77999999999997</c:v>
                </c:pt>
                <c:pt idx="1">
                  <c:v>279.36</c:v>
                </c:pt>
                <c:pt idx="2">
                  <c:v>263.52999999999997</c:v>
                </c:pt>
                <c:pt idx="3">
                  <c:v>241.84</c:v>
                </c:pt>
                <c:pt idx="4">
                  <c:v>233.48</c:v>
                </c:pt>
              </c:numCache>
            </c:numRef>
          </c:val>
        </c:ser>
        <c:dLbls>
          <c:showLegendKey val="0"/>
          <c:showVal val="0"/>
          <c:showCatName val="0"/>
          <c:showSerName val="0"/>
          <c:showPercent val="0"/>
          <c:showBubbleSize val="0"/>
        </c:dLbls>
        <c:gapWidth val="150"/>
        <c:axId val="242736448"/>
        <c:axId val="24273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42736448"/>
        <c:axId val="242734488"/>
      </c:lineChart>
      <c:dateAx>
        <c:axId val="242736448"/>
        <c:scaling>
          <c:orientation val="minMax"/>
        </c:scaling>
        <c:delete val="1"/>
        <c:axPos val="b"/>
        <c:numFmt formatCode="ge" sourceLinked="1"/>
        <c:majorTickMark val="none"/>
        <c:minorTickMark val="none"/>
        <c:tickLblPos val="none"/>
        <c:crossAx val="242734488"/>
        <c:crosses val="autoZero"/>
        <c:auto val="1"/>
        <c:lblOffset val="100"/>
        <c:baseTimeUnit val="years"/>
      </c:dateAx>
      <c:valAx>
        <c:axId val="242734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7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99.17</c:v>
                </c:pt>
                <c:pt idx="1">
                  <c:v>96.19</c:v>
                </c:pt>
                <c:pt idx="2">
                  <c:v>94.71</c:v>
                </c:pt>
                <c:pt idx="3">
                  <c:v>96.83</c:v>
                </c:pt>
                <c:pt idx="4">
                  <c:v>94.63</c:v>
                </c:pt>
              </c:numCache>
            </c:numRef>
          </c:val>
        </c:ser>
        <c:dLbls>
          <c:showLegendKey val="0"/>
          <c:showVal val="0"/>
          <c:showCatName val="0"/>
          <c:showSerName val="0"/>
          <c:showPercent val="0"/>
          <c:showBubbleSize val="0"/>
        </c:dLbls>
        <c:gapWidth val="150"/>
        <c:axId val="242788024"/>
        <c:axId val="2427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42788024"/>
        <c:axId val="242788416"/>
      </c:lineChart>
      <c:dateAx>
        <c:axId val="242788024"/>
        <c:scaling>
          <c:orientation val="minMax"/>
        </c:scaling>
        <c:delete val="1"/>
        <c:axPos val="b"/>
        <c:numFmt formatCode="ge" sourceLinked="1"/>
        <c:majorTickMark val="none"/>
        <c:minorTickMark val="none"/>
        <c:tickLblPos val="none"/>
        <c:crossAx val="242788416"/>
        <c:crosses val="autoZero"/>
        <c:auto val="1"/>
        <c:lblOffset val="100"/>
        <c:baseTimeUnit val="years"/>
      </c:dateAx>
      <c:valAx>
        <c:axId val="2427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8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147.1</c:v>
                </c:pt>
                <c:pt idx="1">
                  <c:v>151.55000000000001</c:v>
                </c:pt>
                <c:pt idx="2">
                  <c:v>154.27000000000001</c:v>
                </c:pt>
                <c:pt idx="3">
                  <c:v>151.54</c:v>
                </c:pt>
                <c:pt idx="4">
                  <c:v>155.24</c:v>
                </c:pt>
              </c:numCache>
            </c:numRef>
          </c:val>
        </c:ser>
        <c:dLbls>
          <c:showLegendKey val="0"/>
          <c:showVal val="0"/>
          <c:showCatName val="0"/>
          <c:showSerName val="0"/>
          <c:showPercent val="0"/>
          <c:showBubbleSize val="0"/>
        </c:dLbls>
        <c:gapWidth val="150"/>
        <c:axId val="242427032"/>
        <c:axId val="24242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42427032"/>
        <c:axId val="242426640"/>
      </c:lineChart>
      <c:dateAx>
        <c:axId val="242427032"/>
        <c:scaling>
          <c:orientation val="minMax"/>
        </c:scaling>
        <c:delete val="1"/>
        <c:axPos val="b"/>
        <c:numFmt formatCode="ge" sourceLinked="1"/>
        <c:majorTickMark val="none"/>
        <c:minorTickMark val="none"/>
        <c:tickLblPos val="none"/>
        <c:crossAx val="242426640"/>
        <c:crosses val="autoZero"/>
        <c:auto val="1"/>
        <c:lblOffset val="100"/>
        <c:baseTimeUnit val="years"/>
      </c:dateAx>
      <c:valAx>
        <c:axId val="24242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42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7" zoomScale="85" zoomScaleNormal="85" workbookViewId="0">
      <selection activeCell="BR85" sqref="BR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明和町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11385</v>
      </c>
      <c r="AJ8" s="56"/>
      <c r="AK8" s="56"/>
      <c r="AL8" s="56"/>
      <c r="AM8" s="56"/>
      <c r="AN8" s="56"/>
      <c r="AO8" s="56"/>
      <c r="AP8" s="57"/>
      <c r="AQ8" s="47">
        <f>データ!R6</f>
        <v>19.64</v>
      </c>
      <c r="AR8" s="47"/>
      <c r="AS8" s="47"/>
      <c r="AT8" s="47"/>
      <c r="AU8" s="47"/>
      <c r="AV8" s="47"/>
      <c r="AW8" s="47"/>
      <c r="AX8" s="47"/>
      <c r="AY8" s="47">
        <f>データ!S6</f>
        <v>579.67999999999995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77.14</v>
      </c>
      <c r="K10" s="47"/>
      <c r="L10" s="47"/>
      <c r="M10" s="47"/>
      <c r="N10" s="47"/>
      <c r="O10" s="47"/>
      <c r="P10" s="47"/>
      <c r="Q10" s="47"/>
      <c r="R10" s="47">
        <f>データ!O6</f>
        <v>99.78</v>
      </c>
      <c r="S10" s="47"/>
      <c r="T10" s="47"/>
      <c r="U10" s="47"/>
      <c r="V10" s="47"/>
      <c r="W10" s="47"/>
      <c r="X10" s="47"/>
      <c r="Y10" s="47"/>
      <c r="Z10" s="78">
        <f>データ!P6</f>
        <v>2808</v>
      </c>
      <c r="AA10" s="78"/>
      <c r="AB10" s="78"/>
      <c r="AC10" s="78"/>
      <c r="AD10" s="78"/>
      <c r="AE10" s="78"/>
      <c r="AF10" s="78"/>
      <c r="AG10" s="78"/>
      <c r="AH10" s="2"/>
      <c r="AI10" s="78">
        <f>データ!T6</f>
        <v>11328</v>
      </c>
      <c r="AJ10" s="78"/>
      <c r="AK10" s="78"/>
      <c r="AL10" s="78"/>
      <c r="AM10" s="78"/>
      <c r="AN10" s="78"/>
      <c r="AO10" s="78"/>
      <c r="AP10" s="78"/>
      <c r="AQ10" s="47">
        <f>データ!U6</f>
        <v>19.14</v>
      </c>
      <c r="AR10" s="47"/>
      <c r="AS10" s="47"/>
      <c r="AT10" s="47"/>
      <c r="AU10" s="47"/>
      <c r="AV10" s="47"/>
      <c r="AW10" s="47"/>
      <c r="AX10" s="47"/>
      <c r="AY10" s="47">
        <f>データ!V6</f>
        <v>591.85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105228</v>
      </c>
      <c r="D6" s="31">
        <f t="shared" si="3"/>
        <v>46</v>
      </c>
      <c r="E6" s="31">
        <f t="shared" si="3"/>
        <v>1</v>
      </c>
      <c r="F6" s="31">
        <f t="shared" si="3"/>
        <v>0</v>
      </c>
      <c r="G6" s="31">
        <f t="shared" si="3"/>
        <v>1</v>
      </c>
      <c r="H6" s="31" t="str">
        <f t="shared" si="3"/>
        <v>群馬県　明和町</v>
      </c>
      <c r="I6" s="31" t="str">
        <f t="shared" si="3"/>
        <v>法適用</v>
      </c>
      <c r="J6" s="31" t="str">
        <f t="shared" si="3"/>
        <v>水道事業</v>
      </c>
      <c r="K6" s="31" t="str">
        <f t="shared" si="3"/>
        <v>末端給水事業</v>
      </c>
      <c r="L6" s="31" t="str">
        <f t="shared" si="3"/>
        <v>A7</v>
      </c>
      <c r="M6" s="32" t="str">
        <f t="shared" si="3"/>
        <v>-</v>
      </c>
      <c r="N6" s="32">
        <f t="shared" si="3"/>
        <v>77.14</v>
      </c>
      <c r="O6" s="32">
        <f t="shared" si="3"/>
        <v>99.78</v>
      </c>
      <c r="P6" s="32">
        <f t="shared" si="3"/>
        <v>2808</v>
      </c>
      <c r="Q6" s="32">
        <f t="shared" si="3"/>
        <v>11385</v>
      </c>
      <c r="R6" s="32">
        <f t="shared" si="3"/>
        <v>19.64</v>
      </c>
      <c r="S6" s="32">
        <f t="shared" si="3"/>
        <v>579.67999999999995</v>
      </c>
      <c r="T6" s="32">
        <f t="shared" si="3"/>
        <v>11328</v>
      </c>
      <c r="U6" s="32">
        <f t="shared" si="3"/>
        <v>19.14</v>
      </c>
      <c r="V6" s="32">
        <f t="shared" si="3"/>
        <v>591.85</v>
      </c>
      <c r="W6" s="33">
        <f>IF(W7="",NA(),W7)</f>
        <v>104.23</v>
      </c>
      <c r="X6" s="33">
        <f t="shared" ref="X6:AF6" si="4">IF(X7="",NA(),X7)</f>
        <v>101.52</v>
      </c>
      <c r="Y6" s="33">
        <f t="shared" si="4"/>
        <v>100.58</v>
      </c>
      <c r="Z6" s="33">
        <f t="shared" si="4"/>
        <v>104.65</v>
      </c>
      <c r="AA6" s="33">
        <f t="shared" si="4"/>
        <v>100.05</v>
      </c>
      <c r="AB6" s="33">
        <f t="shared" si="4"/>
        <v>111.1</v>
      </c>
      <c r="AC6" s="33">
        <f t="shared" si="4"/>
        <v>109.08</v>
      </c>
      <c r="AD6" s="33">
        <f t="shared" si="4"/>
        <v>108.33</v>
      </c>
      <c r="AE6" s="33">
        <f t="shared" si="4"/>
        <v>107.95</v>
      </c>
      <c r="AF6" s="33">
        <f t="shared" si="4"/>
        <v>109.49</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230.79</v>
      </c>
      <c r="AT6" s="33">
        <f t="shared" ref="AT6:BB6" si="6">IF(AT7="",NA(),AT7)</f>
        <v>478.6</v>
      </c>
      <c r="AU6" s="33">
        <f t="shared" si="6"/>
        <v>528.38</v>
      </c>
      <c r="AV6" s="33">
        <f t="shared" si="6"/>
        <v>442.81</v>
      </c>
      <c r="AW6" s="33">
        <f t="shared" si="6"/>
        <v>313.74</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289.77999999999997</v>
      </c>
      <c r="BE6" s="33">
        <f t="shared" ref="BE6:BM6" si="7">IF(BE7="",NA(),BE7)</f>
        <v>279.36</v>
      </c>
      <c r="BF6" s="33">
        <f t="shared" si="7"/>
        <v>263.52999999999997</v>
      </c>
      <c r="BG6" s="33">
        <f t="shared" si="7"/>
        <v>241.84</v>
      </c>
      <c r="BH6" s="33">
        <f t="shared" si="7"/>
        <v>233.48</v>
      </c>
      <c r="BI6" s="33">
        <f t="shared" si="7"/>
        <v>462.52</v>
      </c>
      <c r="BJ6" s="33">
        <f t="shared" si="7"/>
        <v>474.06</v>
      </c>
      <c r="BK6" s="33">
        <f t="shared" si="7"/>
        <v>458</v>
      </c>
      <c r="BL6" s="33">
        <f t="shared" si="7"/>
        <v>443.13</v>
      </c>
      <c r="BM6" s="33">
        <f t="shared" si="7"/>
        <v>442.54</v>
      </c>
      <c r="BN6" s="32" t="str">
        <f>IF(BN7="","",IF(BN7="-","【-】","【"&amp;SUBSTITUTE(TEXT(BN7,"#,##0.00"),"-","△")&amp;"】"))</f>
        <v>【283.72】</v>
      </c>
      <c r="BO6" s="33">
        <f>IF(BO7="",NA(),BO7)</f>
        <v>99.17</v>
      </c>
      <c r="BP6" s="33">
        <f t="shared" ref="BP6:BX6" si="8">IF(BP7="",NA(),BP7)</f>
        <v>96.19</v>
      </c>
      <c r="BQ6" s="33">
        <f t="shared" si="8"/>
        <v>94.71</v>
      </c>
      <c r="BR6" s="33">
        <f t="shared" si="8"/>
        <v>96.83</v>
      </c>
      <c r="BS6" s="33">
        <f t="shared" si="8"/>
        <v>94.63</v>
      </c>
      <c r="BT6" s="33">
        <f t="shared" si="8"/>
        <v>99.71</v>
      </c>
      <c r="BU6" s="33">
        <f t="shared" si="8"/>
        <v>96.62</v>
      </c>
      <c r="BV6" s="33">
        <f t="shared" si="8"/>
        <v>96.27</v>
      </c>
      <c r="BW6" s="33">
        <f t="shared" si="8"/>
        <v>95.4</v>
      </c>
      <c r="BX6" s="33">
        <f t="shared" si="8"/>
        <v>98.6</v>
      </c>
      <c r="BY6" s="32" t="str">
        <f>IF(BY7="","",IF(BY7="-","【-】","【"&amp;SUBSTITUTE(TEXT(BY7,"#,##0.00"),"-","△")&amp;"】"))</f>
        <v>【104.60】</v>
      </c>
      <c r="BZ6" s="33">
        <f>IF(BZ7="",NA(),BZ7)</f>
        <v>147.1</v>
      </c>
      <c r="CA6" s="33">
        <f t="shared" ref="CA6:CI6" si="9">IF(CA7="",NA(),CA7)</f>
        <v>151.55000000000001</v>
      </c>
      <c r="CB6" s="33">
        <f t="shared" si="9"/>
        <v>154.27000000000001</v>
      </c>
      <c r="CC6" s="33">
        <f t="shared" si="9"/>
        <v>151.54</v>
      </c>
      <c r="CD6" s="33">
        <f t="shared" si="9"/>
        <v>155.24</v>
      </c>
      <c r="CE6" s="33">
        <f t="shared" si="9"/>
        <v>176.84</v>
      </c>
      <c r="CF6" s="33">
        <f t="shared" si="9"/>
        <v>184.53</v>
      </c>
      <c r="CG6" s="33">
        <f t="shared" si="9"/>
        <v>186.94</v>
      </c>
      <c r="CH6" s="33">
        <f t="shared" si="9"/>
        <v>186.15</v>
      </c>
      <c r="CI6" s="33">
        <f t="shared" si="9"/>
        <v>181.67</v>
      </c>
      <c r="CJ6" s="32" t="str">
        <f>IF(CJ7="","",IF(CJ7="-","【-】","【"&amp;SUBSTITUTE(TEXT(CJ7,"#,##0.00"),"-","△")&amp;"】"))</f>
        <v>【164.21】</v>
      </c>
      <c r="CK6" s="33">
        <f>IF(CK7="",NA(),CK7)</f>
        <v>74.930000000000007</v>
      </c>
      <c r="CL6" s="33">
        <f t="shared" ref="CL6:CT6" si="10">IF(CL7="",NA(),CL7)</f>
        <v>82.48</v>
      </c>
      <c r="CM6" s="33">
        <f t="shared" si="10"/>
        <v>82.6</v>
      </c>
      <c r="CN6" s="33">
        <f t="shared" si="10"/>
        <v>85.89</v>
      </c>
      <c r="CO6" s="33">
        <f t="shared" si="10"/>
        <v>84.23</v>
      </c>
      <c r="CP6" s="33">
        <f t="shared" si="10"/>
        <v>53.5</v>
      </c>
      <c r="CQ6" s="33">
        <f t="shared" si="10"/>
        <v>52.9</v>
      </c>
      <c r="CR6" s="33">
        <f t="shared" si="10"/>
        <v>54.51</v>
      </c>
      <c r="CS6" s="33">
        <f t="shared" si="10"/>
        <v>54.47</v>
      </c>
      <c r="CT6" s="33">
        <f t="shared" si="10"/>
        <v>53.61</v>
      </c>
      <c r="CU6" s="32" t="str">
        <f>IF(CU7="","",IF(CU7="-","【-】","【"&amp;SUBSTITUTE(TEXT(CU7,"#,##0.00"),"-","△")&amp;"】"))</f>
        <v>【59.80】</v>
      </c>
      <c r="CV6" s="33">
        <f>IF(CV7="",NA(),CV7)</f>
        <v>81.790000000000006</v>
      </c>
      <c r="CW6" s="33">
        <f t="shared" ref="CW6:DE6" si="11">IF(CW7="",NA(),CW7)</f>
        <v>72.489999999999995</v>
      </c>
      <c r="CX6" s="33">
        <f t="shared" si="11"/>
        <v>71.95</v>
      </c>
      <c r="CY6" s="33">
        <f t="shared" si="11"/>
        <v>69.900000000000006</v>
      </c>
      <c r="CZ6" s="33">
        <f t="shared" si="11"/>
        <v>68.260000000000005</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3.73</v>
      </c>
      <c r="DH6" s="33">
        <f t="shared" ref="DH6:DP6" si="12">IF(DH7="",NA(),DH7)</f>
        <v>36.799999999999997</v>
      </c>
      <c r="DI6" s="33">
        <f t="shared" si="12"/>
        <v>38.630000000000003</v>
      </c>
      <c r="DJ6" s="33">
        <f t="shared" si="12"/>
        <v>39.869999999999997</v>
      </c>
      <c r="DK6" s="33">
        <f t="shared" si="12"/>
        <v>44.71</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23.11</v>
      </c>
      <c r="DS6" s="33">
        <f t="shared" ref="DS6:EA6" si="13">IF(DS7="",NA(),DS7)</f>
        <v>25.37</v>
      </c>
      <c r="DT6" s="33">
        <f t="shared" si="13"/>
        <v>23.1</v>
      </c>
      <c r="DU6" s="33">
        <f t="shared" si="13"/>
        <v>22.84</v>
      </c>
      <c r="DV6" s="33">
        <f t="shared" si="13"/>
        <v>21.99</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1.83</v>
      </c>
      <c r="ED6" s="33">
        <f t="shared" ref="ED6:EL6" si="14">IF(ED7="",NA(),ED7)</f>
        <v>1.73</v>
      </c>
      <c r="EE6" s="33">
        <f t="shared" si="14"/>
        <v>1.22</v>
      </c>
      <c r="EF6" s="33">
        <f t="shared" si="14"/>
        <v>1.98</v>
      </c>
      <c r="EG6" s="33">
        <f t="shared" si="14"/>
        <v>0.89</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105228</v>
      </c>
      <c r="D7" s="35">
        <v>46</v>
      </c>
      <c r="E7" s="35">
        <v>1</v>
      </c>
      <c r="F7" s="35">
        <v>0</v>
      </c>
      <c r="G7" s="35">
        <v>1</v>
      </c>
      <c r="H7" s="35" t="s">
        <v>93</v>
      </c>
      <c r="I7" s="35" t="s">
        <v>94</v>
      </c>
      <c r="J7" s="35" t="s">
        <v>95</v>
      </c>
      <c r="K7" s="35" t="s">
        <v>96</v>
      </c>
      <c r="L7" s="35" t="s">
        <v>97</v>
      </c>
      <c r="M7" s="36" t="s">
        <v>98</v>
      </c>
      <c r="N7" s="36">
        <v>77.14</v>
      </c>
      <c r="O7" s="36">
        <v>99.78</v>
      </c>
      <c r="P7" s="36">
        <v>2808</v>
      </c>
      <c r="Q7" s="36">
        <v>11385</v>
      </c>
      <c r="R7" s="36">
        <v>19.64</v>
      </c>
      <c r="S7" s="36">
        <v>579.67999999999995</v>
      </c>
      <c r="T7" s="36">
        <v>11328</v>
      </c>
      <c r="U7" s="36">
        <v>19.14</v>
      </c>
      <c r="V7" s="36">
        <v>591.85</v>
      </c>
      <c r="W7" s="36">
        <v>104.23</v>
      </c>
      <c r="X7" s="36">
        <v>101.52</v>
      </c>
      <c r="Y7" s="36">
        <v>100.58</v>
      </c>
      <c r="Z7" s="36">
        <v>104.65</v>
      </c>
      <c r="AA7" s="36">
        <v>100.05</v>
      </c>
      <c r="AB7" s="36">
        <v>111.1</v>
      </c>
      <c r="AC7" s="36">
        <v>109.08</v>
      </c>
      <c r="AD7" s="36">
        <v>108.33</v>
      </c>
      <c r="AE7" s="36">
        <v>107.95</v>
      </c>
      <c r="AF7" s="36">
        <v>109.49</v>
      </c>
      <c r="AG7" s="36">
        <v>113.03</v>
      </c>
      <c r="AH7" s="36">
        <v>0</v>
      </c>
      <c r="AI7" s="36">
        <v>0</v>
      </c>
      <c r="AJ7" s="36">
        <v>0</v>
      </c>
      <c r="AK7" s="36">
        <v>0</v>
      </c>
      <c r="AL7" s="36">
        <v>0</v>
      </c>
      <c r="AM7" s="36">
        <v>17.43</v>
      </c>
      <c r="AN7" s="36">
        <v>16.09</v>
      </c>
      <c r="AO7" s="36">
        <v>15.69</v>
      </c>
      <c r="AP7" s="36">
        <v>13.47</v>
      </c>
      <c r="AQ7" s="36">
        <v>9.49</v>
      </c>
      <c r="AR7" s="36">
        <v>0.81</v>
      </c>
      <c r="AS7" s="36">
        <v>230.79</v>
      </c>
      <c r="AT7" s="36">
        <v>478.6</v>
      </c>
      <c r="AU7" s="36">
        <v>528.38</v>
      </c>
      <c r="AV7" s="36">
        <v>442.81</v>
      </c>
      <c r="AW7" s="36">
        <v>313.74</v>
      </c>
      <c r="AX7" s="36">
        <v>1149.75</v>
      </c>
      <c r="AY7" s="36">
        <v>1128.25</v>
      </c>
      <c r="AZ7" s="36">
        <v>1159.4100000000001</v>
      </c>
      <c r="BA7" s="36">
        <v>1081.23</v>
      </c>
      <c r="BB7" s="36">
        <v>406.37</v>
      </c>
      <c r="BC7" s="36">
        <v>264.16000000000003</v>
      </c>
      <c r="BD7" s="36">
        <v>289.77999999999997</v>
      </c>
      <c r="BE7" s="36">
        <v>279.36</v>
      </c>
      <c r="BF7" s="36">
        <v>263.52999999999997</v>
      </c>
      <c r="BG7" s="36">
        <v>241.84</v>
      </c>
      <c r="BH7" s="36">
        <v>233.48</v>
      </c>
      <c r="BI7" s="36">
        <v>462.52</v>
      </c>
      <c r="BJ7" s="36">
        <v>474.06</v>
      </c>
      <c r="BK7" s="36">
        <v>458</v>
      </c>
      <c r="BL7" s="36">
        <v>443.13</v>
      </c>
      <c r="BM7" s="36">
        <v>442.54</v>
      </c>
      <c r="BN7" s="36">
        <v>283.72000000000003</v>
      </c>
      <c r="BO7" s="36">
        <v>99.17</v>
      </c>
      <c r="BP7" s="36">
        <v>96.19</v>
      </c>
      <c r="BQ7" s="36">
        <v>94.71</v>
      </c>
      <c r="BR7" s="36">
        <v>96.83</v>
      </c>
      <c r="BS7" s="36">
        <v>94.63</v>
      </c>
      <c r="BT7" s="36">
        <v>99.71</v>
      </c>
      <c r="BU7" s="36">
        <v>96.62</v>
      </c>
      <c r="BV7" s="36">
        <v>96.27</v>
      </c>
      <c r="BW7" s="36">
        <v>95.4</v>
      </c>
      <c r="BX7" s="36">
        <v>98.6</v>
      </c>
      <c r="BY7" s="36">
        <v>104.6</v>
      </c>
      <c r="BZ7" s="36">
        <v>147.1</v>
      </c>
      <c r="CA7" s="36">
        <v>151.55000000000001</v>
      </c>
      <c r="CB7" s="36">
        <v>154.27000000000001</v>
      </c>
      <c r="CC7" s="36">
        <v>151.54</v>
      </c>
      <c r="CD7" s="36">
        <v>155.24</v>
      </c>
      <c r="CE7" s="36">
        <v>176.84</v>
      </c>
      <c r="CF7" s="36">
        <v>184.53</v>
      </c>
      <c r="CG7" s="36">
        <v>186.94</v>
      </c>
      <c r="CH7" s="36">
        <v>186.15</v>
      </c>
      <c r="CI7" s="36">
        <v>181.67</v>
      </c>
      <c r="CJ7" s="36">
        <v>164.21</v>
      </c>
      <c r="CK7" s="36">
        <v>74.930000000000007</v>
      </c>
      <c r="CL7" s="36">
        <v>82.48</v>
      </c>
      <c r="CM7" s="36">
        <v>82.6</v>
      </c>
      <c r="CN7" s="36">
        <v>85.89</v>
      </c>
      <c r="CO7" s="36">
        <v>84.23</v>
      </c>
      <c r="CP7" s="36">
        <v>53.5</v>
      </c>
      <c r="CQ7" s="36">
        <v>52.9</v>
      </c>
      <c r="CR7" s="36">
        <v>54.51</v>
      </c>
      <c r="CS7" s="36">
        <v>54.47</v>
      </c>
      <c r="CT7" s="36">
        <v>53.61</v>
      </c>
      <c r="CU7" s="36">
        <v>59.8</v>
      </c>
      <c r="CV7" s="36">
        <v>81.790000000000006</v>
      </c>
      <c r="CW7" s="36">
        <v>72.489999999999995</v>
      </c>
      <c r="CX7" s="36">
        <v>71.95</v>
      </c>
      <c r="CY7" s="36">
        <v>69.900000000000006</v>
      </c>
      <c r="CZ7" s="36">
        <v>68.260000000000005</v>
      </c>
      <c r="DA7" s="36">
        <v>82.8</v>
      </c>
      <c r="DB7" s="36">
        <v>81.63</v>
      </c>
      <c r="DC7" s="36">
        <v>81.790000000000006</v>
      </c>
      <c r="DD7" s="36">
        <v>81.459999999999994</v>
      </c>
      <c r="DE7" s="36">
        <v>81.31</v>
      </c>
      <c r="DF7" s="36">
        <v>89.78</v>
      </c>
      <c r="DG7" s="36">
        <v>3.73</v>
      </c>
      <c r="DH7" s="36">
        <v>36.799999999999997</v>
      </c>
      <c r="DI7" s="36">
        <v>38.630000000000003</v>
      </c>
      <c r="DJ7" s="36">
        <v>39.869999999999997</v>
      </c>
      <c r="DK7" s="36">
        <v>44.71</v>
      </c>
      <c r="DL7" s="36">
        <v>35.71</v>
      </c>
      <c r="DM7" s="36">
        <v>37.25</v>
      </c>
      <c r="DN7" s="36">
        <v>37.799999999999997</v>
      </c>
      <c r="DO7" s="36">
        <v>38.520000000000003</v>
      </c>
      <c r="DP7" s="36">
        <v>46.67</v>
      </c>
      <c r="DQ7" s="36">
        <v>46.31</v>
      </c>
      <c r="DR7" s="36">
        <v>23.11</v>
      </c>
      <c r="DS7" s="36">
        <v>25.37</v>
      </c>
      <c r="DT7" s="36">
        <v>23.1</v>
      </c>
      <c r="DU7" s="36">
        <v>22.84</v>
      </c>
      <c r="DV7" s="36">
        <v>21.99</v>
      </c>
      <c r="DW7" s="36">
        <v>6.62</v>
      </c>
      <c r="DX7" s="36">
        <v>7.9</v>
      </c>
      <c r="DY7" s="36">
        <v>8.2200000000000006</v>
      </c>
      <c r="DZ7" s="36">
        <v>9.43</v>
      </c>
      <c r="EA7" s="36">
        <v>10.029999999999999</v>
      </c>
      <c r="EB7" s="36">
        <v>12.42</v>
      </c>
      <c r="EC7" s="36">
        <v>1.83</v>
      </c>
      <c r="ED7" s="36">
        <v>1.73</v>
      </c>
      <c r="EE7" s="36">
        <v>1.22</v>
      </c>
      <c r="EF7" s="36">
        <v>1.98</v>
      </c>
      <c r="EG7" s="36">
        <v>0.89</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2016-02-18T02:44:19Z</cp:lastPrinted>
  <dcterms:created xsi:type="dcterms:W3CDTF">2016-02-03T07:16:52Z</dcterms:created>
  <dcterms:modified xsi:type="dcterms:W3CDTF">2016-02-23T05:46:33Z</dcterms:modified>
  <cp:category/>
</cp:coreProperties>
</file>