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kurai-makoto\Desktop\差し替え後\"/>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J10" i="4" s="1"/>
  <c r="M6" i="5"/>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B10" i="4"/>
  <c r="AY8" i="4"/>
  <c r="Z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<sst xmlns="http://schemas.openxmlformats.org/spreadsheetml/2006/main" count="217" uniqueCount="107">
  <si>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</si>
  <si>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</si>
  <si>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</si>
  <si>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</si>
  <si>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</si>
  <si>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</si>
  <si>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</si>
  <si>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</si>
  <si>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</si>
  <si>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</si>
  <si>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</si>
  <si>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</si>
  <si>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</si>
  <si>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</si>
  <si>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</si>
  <si>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</si>
  <si>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</si>
  <si>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</si>
  <si>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</si>
  <si>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</si>
  <si>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</si>
  <si>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</si>
  <si>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</si>
  <si>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</si>
  <si>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</si>
  <si>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</si>
  <si>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</si>
  <si>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</si>
  <si>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</si>
  <si>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</si>
  <si>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</si>
  <si>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</si>
  <si>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</si>
  <si>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</si>
  <si>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</si>
  <si>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</si>
  <si>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</si>
  <si>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</si>
  <si>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</si>
  <si>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</si>
  <si>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</si>
  <si>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</si>
  <si>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</si>
  <si>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</si>
  <si>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</si>
  <si>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</si>
  <si>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</si>
  <si>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</si>
  <si>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</si>
  <si>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</si>
  <si>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</si>
  <si>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</si>
  <si>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</si>
  <si>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</si>
  <si>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</si>
  <si>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</si>
  <si>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</si>
  <si>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</si>
  <si>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</si>
  <si>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</si>
  <si>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</si>
  <si>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</si>
  <si>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</si>
  <si>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</si>
  <si>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</si>
  <si>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</si>
  <si>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</si>
  <si>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</si>
  <si>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</si>
  <si>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</si>
  <si>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</si>
  <si>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</si>
  <si>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</si>
  <si>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</si>
  <si>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</si>
  <si>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</si>
  <si>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</si>
  <si>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</si>
  <si>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</si>
  <si>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</si>
  <si>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</si>
  <si>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</si>
  <si>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</si>
  <si>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</si>
  <si>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</si>
  <si>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</si>
  <si>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</si>
  <si>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</si>
  <si>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</si>
  <si>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</si>
  <si>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</si>
  <si>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</si>
  <si>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</si>
  <si>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板倉町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</si>
  <si>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</si>
  <si>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</si>
  <si>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</si>
  <si>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</si>
  <si>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</si>
  <si>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</si>
  <si>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</si>
  <si>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</si>
  <si>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</si>
  <si>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</si>
  <si>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収支比率は前年より７．２８％増加した。これは、会計基準の変更で長期前受金戻入の計上により、収益が増加したことが主な要因である。累積欠損金については、会計基準の変更で類似団体では大幅な改善がみられるが、板倉町では、会計基準変更前から、０％となっている。流動比率は、６６９．３２％減少しているが、会計基準の変更で分母である流動負債に企業債を計上することとなったことによるものである。料金回収率が７．６７％増加したことについては、平成８年度に取得した浄水場の電気設備が平成２５年度に減価償却が終了したことで、減価償却費が約１千万円減少し、料金回収率の分母である給水原価を算定する費用が減少したこと及び長期前受金を経常経費から差し引く等算出式の変更によるものである。料金回収率が１００％を上回っていることから、給水収益で給水に係わる費用が賄えているといえる。有収率は４．０６％増加した。これは浄水場の更新や本管、給配水管の漏水を修繕した結果、改善がみられている。
　今後、老朽化した施設の更新に対する多額の費用負担が課題になると考えている。</t>
    <rPh sb="17" eb="19">
      <t>ゾウカ</t>
    </rPh>
    <rPh sb="26" eb="28">
      <t>カイケイ</t>
    </rPh>
    <rPh sb="28" eb="30">
      <t>キジュン</t>
    </rPh>
    <rPh sb="31" eb="33">
      <t>ヘンコウ</t>
    </rPh>
    <rPh sb="51" eb="53">
      <t>ゾウカ</t>
    </rPh>
    <rPh sb="58" eb="59">
      <t>オモ</t>
    </rPh>
    <rPh sb="60" eb="62">
      <t>ヨウイン</t>
    </rPh>
    <rPh sb="66" eb="68">
      <t>ルイセキ</t>
    </rPh>
    <rPh sb="68" eb="71">
      <t>ケッソンキン</t>
    </rPh>
    <rPh sb="77" eb="79">
      <t>カイケイ</t>
    </rPh>
    <rPh sb="79" eb="81">
      <t>キジュン</t>
    </rPh>
    <rPh sb="82" eb="84">
      <t>ヘンコウ</t>
    </rPh>
    <rPh sb="85" eb="87">
      <t>ルイジ</t>
    </rPh>
    <rPh sb="87" eb="89">
      <t>ダンタイ</t>
    </rPh>
    <rPh sb="91" eb="93">
      <t>オオハバ</t>
    </rPh>
    <rPh sb="94" eb="96">
      <t>カイゼン</t>
    </rPh>
    <rPh sb="103" eb="106">
      <t>イタクラマチ</t>
    </rPh>
    <rPh sb="109" eb="111">
      <t>カイケイ</t>
    </rPh>
    <rPh sb="111" eb="113">
      <t>キジュン</t>
    </rPh>
    <rPh sb="113" eb="116">
      <t>ヘンコウマエ</t>
    </rPh>
    <rPh sb="128" eb="130">
      <t>リュウドウ</t>
    </rPh>
    <rPh sb="130" eb="132">
      <t>ヒリツ</t>
    </rPh>
    <rPh sb="141" eb="143">
      <t>ゲンショウ</t>
    </rPh>
    <rPh sb="157" eb="159">
      <t>ブンボ</t>
    </rPh>
    <rPh sb="162" eb="164">
      <t>リュウドウ</t>
    </rPh>
    <rPh sb="164" eb="166">
      <t>フサイ</t>
    </rPh>
    <rPh sb="167" eb="169">
      <t>キギョウ</t>
    </rPh>
    <rPh sb="169" eb="170">
      <t>サイ</t>
    </rPh>
    <rPh sb="171" eb="173">
      <t>ケイジョウ</t>
    </rPh>
    <rPh sb="269" eb="271">
      <t>リョウキン</t>
    </rPh>
    <rPh sb="271" eb="274">
      <t>カイシュウリツ</t>
    </rPh>
    <rPh sb="275" eb="277">
      <t>ブンボ</t>
    </rPh>
    <rPh sb="285" eb="287">
      <t>サンテイ</t>
    </rPh>
    <rPh sb="298" eb="299">
      <t>オヨ</t>
    </rPh>
    <rPh sb="300" eb="302">
      <t>チョウキ</t>
    </rPh>
    <rPh sb="302" eb="305">
      <t>マエウケキン</t>
    </rPh>
    <rPh sb="306" eb="308">
      <t>ケイジョウ</t>
    </rPh>
    <rPh sb="308" eb="310">
      <t>ケイヒ</t>
    </rPh>
    <rPh sb="312" eb="313">
      <t>サ</t>
    </rPh>
    <rPh sb="314" eb="315">
      <t>ヒ</t>
    </rPh>
    <rPh sb="316" eb="317">
      <t>トウ</t>
    </rPh>
    <rPh sb="317" eb="320">
      <t>サンシュツシキ</t>
    </rPh>
    <rPh sb="321" eb="323">
      <t>ヘンコウ</t>
    </rPh>
    <rPh sb="332" eb="334">
      <t>リョウキン</t>
    </rPh>
    <rPh sb="334" eb="337">
      <t>カイシュウリツ</t>
    </rPh>
    <rPh sb="343" eb="345">
      <t>ウワマワ</t>
    </rPh>
    <rPh sb="354" eb="356">
      <t>キュウスイ</t>
    </rPh>
    <rPh sb="356" eb="358">
      <t>シュウエキ</t>
    </rPh>
    <rPh sb="359" eb="361">
      <t>キュウスイ</t>
    </rPh>
    <rPh sb="362" eb="363">
      <t>カカ</t>
    </rPh>
    <rPh sb="365" eb="367">
      <t>ヒヨウ</t>
    </rPh>
    <rPh sb="368" eb="369">
      <t>マカナ</t>
    </rPh>
    <rPh sb="387" eb="389">
      <t>ゾウカ</t>
    </rPh>
    <rPh sb="395" eb="398">
      <t>ジョウスイジョウ</t>
    </rPh>
    <rPh sb="399" eb="401">
      <t>コウシン</t>
    </rPh>
    <rPh sb="417" eb="419">
      <t>ケッカ</t>
    </rPh>
    <rPh sb="420" eb="422">
      <t>カイゼン</t>
    </rPh>
    <rPh sb="432" eb="434">
      <t>コンゴ</t>
    </rPh>
    <rPh sb="435" eb="438">
      <t>ロウキュウカ</t>
    </rPh>
    <rPh sb="440" eb="442">
      <t>シセツ</t>
    </rPh>
    <rPh sb="443" eb="445">
      <t>コウシン</t>
    </rPh>
    <rPh sb="446" eb="447">
      <t>タイ</t>
    </rPh>
    <rPh sb="449" eb="451">
      <t>タガク</t>
    </rPh>
    <rPh sb="452" eb="454">
      <t>ヒヨウ</t>
    </rPh>
    <rPh sb="454" eb="456">
      <t>フタン</t>
    </rPh>
    <rPh sb="457" eb="459">
      <t>カダイ</t>
    </rPh>
    <rPh sb="463" eb="464">
      <t>カンガ</t>
    </rPh>
    <phoneticPr fontId="4"/>
  </si>
  <si>
    <t xml:space="preserve">　有形固定資産減価償却率は、会計基準の変更により、みなし償却対象資産の過去の減価償却が平成２６年４月１日にすべて累計額に計上したため増加した。また、平成８年度に取得した浄水場の電気設備が平成２５年度に減価償却が終了したことも要因のひとつと考える。管路経年化率は、昨年まで類似団と比べ経年化が進んでいたが、管路の更新を計画的に進めているため、平成２６年度では施管路の経年化が類似団体と同数値になってきている。
　今後、老朽化した施設の計画的な更新を行っている必要があると考えている。
</t>
    <rPh sb="1" eb="3">
      <t>ユウケイ</t>
    </rPh>
    <rPh sb="3" eb="5">
      <t>コテイ</t>
    </rPh>
    <rPh sb="5" eb="7">
      <t>シサン</t>
    </rPh>
    <rPh sb="7" eb="9">
      <t>ゲンカ</t>
    </rPh>
    <rPh sb="9" eb="12">
      <t>ショウキャクリツ</t>
    </rPh>
    <rPh sb="14" eb="16">
      <t>カイケイ</t>
    </rPh>
    <rPh sb="16" eb="18">
      <t>キジュン</t>
    </rPh>
    <rPh sb="19" eb="21">
      <t>ヘンコウ</t>
    </rPh>
    <rPh sb="28" eb="30">
      <t>ショウキャク</t>
    </rPh>
    <rPh sb="30" eb="32">
      <t>タイショウ</t>
    </rPh>
    <rPh sb="32" eb="34">
      <t>シサン</t>
    </rPh>
    <rPh sb="35" eb="37">
      <t>カコ</t>
    </rPh>
    <rPh sb="38" eb="40">
      <t>ゲンカ</t>
    </rPh>
    <rPh sb="40" eb="42">
      <t>ショウキャク</t>
    </rPh>
    <rPh sb="43" eb="45">
      <t>ヘイセイ</t>
    </rPh>
    <rPh sb="49" eb="50">
      <t>ガツ</t>
    </rPh>
    <rPh sb="51" eb="52">
      <t>ニチ</t>
    </rPh>
    <rPh sb="56" eb="59">
      <t>ルイケイガク</t>
    </rPh>
    <rPh sb="60" eb="62">
      <t>ケイジョウ</t>
    </rPh>
    <rPh sb="66" eb="68">
      <t>ゾウカ</t>
    </rPh>
    <rPh sb="74" eb="76">
      <t>ヘイセイ</t>
    </rPh>
    <rPh sb="77" eb="79">
      <t>ネンド</t>
    </rPh>
    <rPh sb="80" eb="82">
      <t>シュトク</t>
    </rPh>
    <rPh sb="84" eb="87">
      <t>ジョウスイジョウ</t>
    </rPh>
    <rPh sb="88" eb="90">
      <t>デンキ</t>
    </rPh>
    <rPh sb="90" eb="92">
      <t>セツビ</t>
    </rPh>
    <rPh sb="93" eb="95">
      <t>ヘイセイ</t>
    </rPh>
    <rPh sb="97" eb="99">
      <t>ネンド</t>
    </rPh>
    <rPh sb="100" eb="102">
      <t>ゲンカ</t>
    </rPh>
    <rPh sb="102" eb="104">
      <t>ショウキャク</t>
    </rPh>
    <rPh sb="105" eb="107">
      <t>シュウリョウ</t>
    </rPh>
    <rPh sb="112" eb="114">
      <t>ヨウイン</t>
    </rPh>
    <rPh sb="119" eb="120">
      <t>カンガ</t>
    </rPh>
    <rPh sb="123" eb="125">
      <t>カンロ</t>
    </rPh>
    <rPh sb="125" eb="127">
      <t>ケイネン</t>
    </rPh>
    <rPh sb="127" eb="128">
      <t>カ</t>
    </rPh>
    <rPh sb="128" eb="129">
      <t>リツ</t>
    </rPh>
    <rPh sb="131" eb="133">
      <t>サクネン</t>
    </rPh>
    <rPh sb="135" eb="137">
      <t>ルイジ</t>
    </rPh>
    <rPh sb="137" eb="138">
      <t>ダン</t>
    </rPh>
    <rPh sb="139" eb="140">
      <t>クラ</t>
    </rPh>
    <rPh sb="141" eb="143">
      <t>ケイネン</t>
    </rPh>
    <rPh sb="143" eb="144">
      <t>カ</t>
    </rPh>
    <rPh sb="145" eb="146">
      <t>スス</t>
    </rPh>
    <rPh sb="152" eb="154">
      <t>カンロ</t>
    </rPh>
    <rPh sb="155" eb="157">
      <t>コウシン</t>
    </rPh>
    <rPh sb="158" eb="161">
      <t>ケイカクテキ</t>
    </rPh>
    <rPh sb="162" eb="163">
      <t>スス</t>
    </rPh>
    <rPh sb="170" eb="172">
      <t>ヘイセイ</t>
    </rPh>
    <rPh sb="174" eb="176">
      <t>ネンド</t>
    </rPh>
    <rPh sb="178" eb="179">
      <t>シ</t>
    </rPh>
    <rPh sb="179" eb="180">
      <t>カン</t>
    </rPh>
    <rPh sb="180" eb="181">
      <t>ロ</t>
    </rPh>
    <rPh sb="182" eb="184">
      <t>ケイネン</t>
    </rPh>
    <rPh sb="184" eb="185">
      <t>カ</t>
    </rPh>
    <rPh sb="186" eb="188">
      <t>ルイジ</t>
    </rPh>
    <rPh sb="188" eb="190">
      <t>ダンタイ</t>
    </rPh>
    <rPh sb="191" eb="192">
      <t>ドウ</t>
    </rPh>
    <rPh sb="192" eb="194">
      <t>スウチ</t>
    </rPh>
    <rPh sb="205" eb="207">
      <t>コンゴ</t>
    </rPh>
    <rPh sb="208" eb="211">
      <t>ロウキュウカ</t>
    </rPh>
    <rPh sb="213" eb="215">
      <t>シセツ</t>
    </rPh>
    <rPh sb="216" eb="219">
      <t>ケイカクテキ</t>
    </rPh>
    <rPh sb="220" eb="222">
      <t>コウシン</t>
    </rPh>
    <rPh sb="223" eb="224">
      <t>オコナ</t>
    </rPh>
    <rPh sb="228" eb="230">
      <t>ヒツヨウ</t>
    </rPh>
    <rPh sb="234" eb="235">
      <t>カンガ</t>
    </rPh>
    <phoneticPr fontId="4"/>
  </si>
  <si>
    <t xml:space="preserve"> 現在の経営状況はおおむね良好であるが、給水人口及び給水量が減少する中、老朽化した施設と管路の更新を進めていくと、経営は逼迫していく状況である。
 平成２８年４月からは、太田市、館林市、みどり市、板倉町、明和町、千代田町、大泉町及び邑楽町の３市５町で上水道事業を統合し、群馬東部水道企業団として業務を開始する。
 これにより、広域化による国の交付金を活用した施設整備や、水道施設の再構築による統廃合を行い、効率的な事業運営及び運営基盤の強化を推進していく。
</t>
    <rPh sb="1" eb="3">
      <t>ゲンザイ</t>
    </rPh>
    <rPh sb="4" eb="6">
      <t>ケイエイ</t>
    </rPh>
    <rPh sb="6" eb="8">
      <t>ジョウキョウ</t>
    </rPh>
    <rPh sb="13" eb="15">
      <t>リョウコウ</t>
    </rPh>
    <rPh sb="20" eb="22">
      <t>キュウスイ</t>
    </rPh>
    <rPh sb="22" eb="24">
      <t>ジンコウ</t>
    </rPh>
    <rPh sb="24" eb="25">
      <t>オヨ</t>
    </rPh>
    <rPh sb="26" eb="28">
      <t>キュウスイ</t>
    </rPh>
    <rPh sb="28" eb="29">
      <t>リョウ</t>
    </rPh>
    <rPh sb="30" eb="32">
      <t>ゲンショウ</t>
    </rPh>
    <rPh sb="34" eb="35">
      <t>ナカ</t>
    </rPh>
    <rPh sb="36" eb="39">
      <t>ロウキュウカ</t>
    </rPh>
    <rPh sb="41" eb="43">
      <t>シセツ</t>
    </rPh>
    <rPh sb="44" eb="45">
      <t>カン</t>
    </rPh>
    <rPh sb="45" eb="46">
      <t>ロ</t>
    </rPh>
    <rPh sb="47" eb="49">
      <t>コウシン</t>
    </rPh>
    <rPh sb="50" eb="51">
      <t>スス</t>
    </rPh>
    <rPh sb="57" eb="59">
      <t>ケイエイ</t>
    </rPh>
    <rPh sb="60" eb="62">
      <t>ヒッパク</t>
    </rPh>
    <rPh sb="66" eb="68">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</si>
</sst>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2.63</c:v>
                </c:pt>
                <c:pt idx="1">
                  <c:v>0.96</c:v>
                </c:pt>
                <c:pt idx="2">
                  <c:v>0.75</c:v>
                </c:pt>
                <c:pt idx="3">
                  <c:v>0.48</c:v>
                </c:pt>
                <c:pt idx="4">
                  <c:v>0.9</c:v>
                </c:pt>
              </c:numCache>
            </c:numRef>
          </c:val>
        </c:ser>
        <c:dLbls>
          <c:showLegendKey val="0"/>
          <c:showVal val="0"/>
          <c:showCatName val="0"/>
          <c:showSerName val="0"/>
          <c:showPercent val="0"/>
          <c:showBubbleSize val="0"/>
        </c:dLbls>
        <c:gapWidth val="150"/>
        <c:axId val="237732152"/>
        <c:axId val="23773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237732152"/>
        <c:axId val="237732544"/>
      </c:lineChart>
      <c:dateAx>
        <c:axId val="237732152"/>
        <c:scaling>
          <c:orientation val="minMax"/>
        </c:scaling>
        <c:delete val="1"/>
        <c:axPos val="b"/>
        <c:numFmt formatCode="ge" sourceLinked="1"/>
        <c:majorTickMark val="none"/>
        <c:minorTickMark val="none"/>
        <c:tickLblPos val="none"/>
        <c:crossAx val="237732544"/>
        <c:crosses val="autoZero"/>
        <c:auto val="1"/>
        <c:lblOffset val="100"/>
        <c:baseTimeUnit val="years"/>
      </c:dateAx>
      <c:valAx>
        <c:axId val="23773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73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49.2</c:v>
                </c:pt>
                <c:pt idx="1">
                  <c:v>47.72</c:v>
                </c:pt>
                <c:pt idx="2">
                  <c:v>51.49</c:v>
                </c:pt>
                <c:pt idx="3">
                  <c:v>47.85</c:v>
                </c:pt>
                <c:pt idx="4">
                  <c:v>44.98</c:v>
                </c:pt>
              </c:numCache>
            </c:numRef>
          </c:val>
        </c:ser>
        <c:dLbls>
          <c:showLegendKey val="0"/>
          <c:showVal val="0"/>
          <c:showCatName val="0"/>
          <c:showSerName val="0"/>
          <c:showPercent val="0"/>
          <c:showBubbleSize val="0"/>
        </c:dLbls>
        <c:gapWidth val="150"/>
        <c:axId val="238930144"/>
        <c:axId val="238930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238930144"/>
        <c:axId val="238930536"/>
      </c:lineChart>
      <c:dateAx>
        <c:axId val="238930144"/>
        <c:scaling>
          <c:orientation val="minMax"/>
        </c:scaling>
        <c:delete val="1"/>
        <c:axPos val="b"/>
        <c:numFmt formatCode="ge" sourceLinked="1"/>
        <c:majorTickMark val="none"/>
        <c:minorTickMark val="none"/>
        <c:tickLblPos val="none"/>
        <c:crossAx val="238930536"/>
        <c:crosses val="autoZero"/>
        <c:auto val="1"/>
        <c:lblOffset val="100"/>
        <c:baseTimeUnit val="years"/>
      </c:dateAx>
      <c:valAx>
        <c:axId val="238930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93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82.94</c:v>
                </c:pt>
                <c:pt idx="1">
                  <c:v>82.1</c:v>
                </c:pt>
                <c:pt idx="2">
                  <c:v>77.069999999999993</c:v>
                </c:pt>
                <c:pt idx="3">
                  <c:v>82.21</c:v>
                </c:pt>
                <c:pt idx="4">
                  <c:v>86.27</c:v>
                </c:pt>
              </c:numCache>
            </c:numRef>
          </c:val>
        </c:ser>
        <c:dLbls>
          <c:showLegendKey val="0"/>
          <c:showVal val="0"/>
          <c:showCatName val="0"/>
          <c:showSerName val="0"/>
          <c:showPercent val="0"/>
          <c:showBubbleSize val="0"/>
        </c:dLbls>
        <c:gapWidth val="150"/>
        <c:axId val="238748536"/>
        <c:axId val="23874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238748536"/>
        <c:axId val="238748928"/>
      </c:lineChart>
      <c:dateAx>
        <c:axId val="238748536"/>
        <c:scaling>
          <c:orientation val="minMax"/>
        </c:scaling>
        <c:delete val="1"/>
        <c:axPos val="b"/>
        <c:numFmt formatCode="ge" sourceLinked="1"/>
        <c:majorTickMark val="none"/>
        <c:minorTickMark val="none"/>
        <c:tickLblPos val="none"/>
        <c:crossAx val="238748928"/>
        <c:crosses val="autoZero"/>
        <c:auto val="1"/>
        <c:lblOffset val="100"/>
        <c:baseTimeUnit val="years"/>
      </c:dateAx>
      <c:valAx>
        <c:axId val="23874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748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105.63</c:v>
                </c:pt>
                <c:pt idx="1">
                  <c:v>100.24</c:v>
                </c:pt>
                <c:pt idx="2">
                  <c:v>100.12</c:v>
                </c:pt>
                <c:pt idx="3">
                  <c:v>100.35</c:v>
                </c:pt>
                <c:pt idx="4">
                  <c:v>107.63</c:v>
                </c:pt>
              </c:numCache>
            </c:numRef>
          </c:val>
        </c:ser>
        <c:dLbls>
          <c:showLegendKey val="0"/>
          <c:showVal val="0"/>
          <c:showCatName val="0"/>
          <c:showSerName val="0"/>
          <c:showPercent val="0"/>
          <c:showBubbleSize val="0"/>
        </c:dLbls>
        <c:gapWidth val="150"/>
        <c:axId val="237408720"/>
        <c:axId val="237409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237408720"/>
        <c:axId val="237409112"/>
      </c:lineChart>
      <c:dateAx>
        <c:axId val="237408720"/>
        <c:scaling>
          <c:orientation val="minMax"/>
        </c:scaling>
        <c:delete val="1"/>
        <c:axPos val="b"/>
        <c:numFmt formatCode="ge" sourceLinked="1"/>
        <c:majorTickMark val="none"/>
        <c:minorTickMark val="none"/>
        <c:tickLblPos val="none"/>
        <c:crossAx val="237409112"/>
        <c:crosses val="autoZero"/>
        <c:auto val="1"/>
        <c:lblOffset val="100"/>
        <c:baseTimeUnit val="years"/>
      </c:dateAx>
      <c:valAx>
        <c:axId val="237409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740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37.07</c:v>
                </c:pt>
                <c:pt idx="1">
                  <c:v>38.28</c:v>
                </c:pt>
                <c:pt idx="2">
                  <c:v>39.32</c:v>
                </c:pt>
                <c:pt idx="3">
                  <c:v>40.950000000000003</c:v>
                </c:pt>
                <c:pt idx="4">
                  <c:v>44.04</c:v>
                </c:pt>
              </c:numCache>
            </c:numRef>
          </c:val>
        </c:ser>
        <c:dLbls>
          <c:showLegendKey val="0"/>
          <c:showVal val="0"/>
          <c:showCatName val="0"/>
          <c:showSerName val="0"/>
          <c:showPercent val="0"/>
          <c:showBubbleSize val="0"/>
        </c:dLbls>
        <c:gapWidth val="150"/>
        <c:axId val="237410288"/>
        <c:axId val="238189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237410288"/>
        <c:axId val="238189480"/>
      </c:lineChart>
      <c:dateAx>
        <c:axId val="237410288"/>
        <c:scaling>
          <c:orientation val="minMax"/>
        </c:scaling>
        <c:delete val="1"/>
        <c:axPos val="b"/>
        <c:numFmt formatCode="ge" sourceLinked="1"/>
        <c:majorTickMark val="none"/>
        <c:minorTickMark val="none"/>
        <c:tickLblPos val="none"/>
        <c:crossAx val="238189480"/>
        <c:crosses val="autoZero"/>
        <c:auto val="1"/>
        <c:lblOffset val="100"/>
        <c:baseTimeUnit val="years"/>
      </c:dateAx>
      <c:valAx>
        <c:axId val="238189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41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13.81</c:v>
                </c:pt>
                <c:pt idx="1">
                  <c:v>12.83</c:v>
                </c:pt>
                <c:pt idx="2">
                  <c:v>12.07</c:v>
                </c:pt>
                <c:pt idx="3">
                  <c:v>11.58</c:v>
                </c:pt>
                <c:pt idx="4">
                  <c:v>10.66</c:v>
                </c:pt>
              </c:numCache>
            </c:numRef>
          </c:val>
        </c:ser>
        <c:dLbls>
          <c:showLegendKey val="0"/>
          <c:showVal val="0"/>
          <c:showCatName val="0"/>
          <c:showSerName val="0"/>
          <c:showPercent val="0"/>
          <c:showBubbleSize val="0"/>
        </c:dLbls>
        <c:gapWidth val="150"/>
        <c:axId val="238190656"/>
        <c:axId val="238191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238190656"/>
        <c:axId val="238191048"/>
      </c:lineChart>
      <c:dateAx>
        <c:axId val="238190656"/>
        <c:scaling>
          <c:orientation val="minMax"/>
        </c:scaling>
        <c:delete val="1"/>
        <c:axPos val="b"/>
        <c:numFmt formatCode="ge" sourceLinked="1"/>
        <c:majorTickMark val="none"/>
        <c:minorTickMark val="none"/>
        <c:tickLblPos val="none"/>
        <c:crossAx val="238191048"/>
        <c:crosses val="autoZero"/>
        <c:auto val="1"/>
        <c:lblOffset val="100"/>
        <c:baseTimeUnit val="years"/>
      </c:dateAx>
      <c:valAx>
        <c:axId val="238191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19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formatCode="#,##0.00;&quot;△&quot;#,##0.00">
                  <c:v>0</c:v>
                </c:pt>
                <c:pt idx="1">
                  <c:v>0.24</c:v>
                </c:pt>
                <c:pt idx="2">
                  <c:v>0.19</c:v>
                </c:pt>
                <c:pt idx="3" formatCode="#,##0.00;&quot;△&quot;#,##0.00">
                  <c:v>0</c:v>
                </c:pt>
                <c:pt idx="4" formatCode="#,##0.00;&quot;△&quot;#,##0.00">
                  <c:v>0</c:v>
                </c:pt>
              </c:numCache>
            </c:numRef>
          </c:val>
        </c:ser>
        <c:dLbls>
          <c:showLegendKey val="0"/>
          <c:showVal val="0"/>
          <c:showCatName val="0"/>
          <c:showSerName val="0"/>
          <c:showPercent val="0"/>
          <c:showBubbleSize val="0"/>
        </c:dLbls>
        <c:gapWidth val="150"/>
        <c:axId val="238380352"/>
        <c:axId val="238380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238380352"/>
        <c:axId val="238380744"/>
      </c:lineChart>
      <c:dateAx>
        <c:axId val="238380352"/>
        <c:scaling>
          <c:orientation val="minMax"/>
        </c:scaling>
        <c:delete val="1"/>
        <c:axPos val="b"/>
        <c:numFmt formatCode="ge" sourceLinked="1"/>
        <c:majorTickMark val="none"/>
        <c:minorTickMark val="none"/>
        <c:tickLblPos val="none"/>
        <c:crossAx val="238380744"/>
        <c:crosses val="autoZero"/>
        <c:auto val="1"/>
        <c:lblOffset val="100"/>
        <c:baseTimeUnit val="years"/>
      </c:dateAx>
      <c:valAx>
        <c:axId val="238380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838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210.04</c:v>
                </c:pt>
                <c:pt idx="1">
                  <c:v>808.3</c:v>
                </c:pt>
                <c:pt idx="2">
                  <c:v>425.2</c:v>
                </c:pt>
                <c:pt idx="3">
                  <c:v>891.48</c:v>
                </c:pt>
                <c:pt idx="4">
                  <c:v>222.16</c:v>
                </c:pt>
              </c:numCache>
            </c:numRef>
          </c:val>
        </c:ser>
        <c:dLbls>
          <c:showLegendKey val="0"/>
          <c:showVal val="0"/>
          <c:showCatName val="0"/>
          <c:showSerName val="0"/>
          <c:showPercent val="0"/>
          <c:showBubbleSize val="0"/>
        </c:dLbls>
        <c:gapWidth val="150"/>
        <c:axId val="236172704"/>
        <c:axId val="236173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236172704"/>
        <c:axId val="236173096"/>
      </c:lineChart>
      <c:dateAx>
        <c:axId val="236172704"/>
        <c:scaling>
          <c:orientation val="minMax"/>
        </c:scaling>
        <c:delete val="1"/>
        <c:axPos val="b"/>
        <c:numFmt formatCode="ge" sourceLinked="1"/>
        <c:majorTickMark val="none"/>
        <c:minorTickMark val="none"/>
        <c:tickLblPos val="none"/>
        <c:crossAx val="236173096"/>
        <c:crosses val="autoZero"/>
        <c:auto val="1"/>
        <c:lblOffset val="100"/>
        <c:baseTimeUnit val="years"/>
      </c:dateAx>
      <c:valAx>
        <c:axId val="236173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617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292.38</c:v>
                </c:pt>
                <c:pt idx="1">
                  <c:v>303.60000000000002</c:v>
                </c:pt>
                <c:pt idx="2">
                  <c:v>304.64999999999998</c:v>
                </c:pt>
                <c:pt idx="3">
                  <c:v>301.49</c:v>
                </c:pt>
                <c:pt idx="4">
                  <c:v>301.54000000000002</c:v>
                </c:pt>
              </c:numCache>
            </c:numRef>
          </c:val>
        </c:ser>
        <c:dLbls>
          <c:showLegendKey val="0"/>
          <c:showVal val="0"/>
          <c:showCatName val="0"/>
          <c:showSerName val="0"/>
          <c:showPercent val="0"/>
          <c:showBubbleSize val="0"/>
        </c:dLbls>
        <c:gapWidth val="150"/>
        <c:axId val="238905840"/>
        <c:axId val="238906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238905840"/>
        <c:axId val="238906232"/>
      </c:lineChart>
      <c:dateAx>
        <c:axId val="238905840"/>
        <c:scaling>
          <c:orientation val="minMax"/>
        </c:scaling>
        <c:delete val="1"/>
        <c:axPos val="b"/>
        <c:numFmt formatCode="ge" sourceLinked="1"/>
        <c:majorTickMark val="none"/>
        <c:minorTickMark val="none"/>
        <c:tickLblPos val="none"/>
        <c:crossAx val="238906232"/>
        <c:crosses val="autoZero"/>
        <c:auto val="1"/>
        <c:lblOffset val="100"/>
        <c:baseTimeUnit val="years"/>
      </c:dateAx>
      <c:valAx>
        <c:axId val="238906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890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101.43</c:v>
                </c:pt>
                <c:pt idx="1">
                  <c:v>95.89</c:v>
                </c:pt>
                <c:pt idx="2">
                  <c:v>95.38</c:v>
                </c:pt>
                <c:pt idx="3">
                  <c:v>95.85</c:v>
                </c:pt>
                <c:pt idx="4">
                  <c:v>103.52</c:v>
                </c:pt>
              </c:numCache>
            </c:numRef>
          </c:val>
        </c:ser>
        <c:dLbls>
          <c:showLegendKey val="0"/>
          <c:showVal val="0"/>
          <c:showCatName val="0"/>
          <c:showSerName val="0"/>
          <c:showPercent val="0"/>
          <c:showBubbleSize val="0"/>
        </c:dLbls>
        <c:gapWidth val="150"/>
        <c:axId val="238907408"/>
        <c:axId val="23892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238907408"/>
        <c:axId val="238925264"/>
      </c:lineChart>
      <c:dateAx>
        <c:axId val="238907408"/>
        <c:scaling>
          <c:orientation val="minMax"/>
        </c:scaling>
        <c:delete val="1"/>
        <c:axPos val="b"/>
        <c:numFmt formatCode="ge" sourceLinked="1"/>
        <c:majorTickMark val="none"/>
        <c:minorTickMark val="none"/>
        <c:tickLblPos val="none"/>
        <c:crossAx val="238925264"/>
        <c:crosses val="autoZero"/>
        <c:auto val="1"/>
        <c:lblOffset val="100"/>
        <c:baseTimeUnit val="years"/>
      </c:dateAx>
      <c:valAx>
        <c:axId val="23892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90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146.63</c:v>
                </c:pt>
                <c:pt idx="1">
                  <c:v>156.51</c:v>
                </c:pt>
                <c:pt idx="2">
                  <c:v>156.63999999999999</c:v>
                </c:pt>
                <c:pt idx="3">
                  <c:v>155.99</c:v>
                </c:pt>
                <c:pt idx="4">
                  <c:v>145.56</c:v>
                </c:pt>
              </c:numCache>
            </c:numRef>
          </c:val>
        </c:ser>
        <c:dLbls>
          <c:showLegendKey val="0"/>
          <c:showVal val="0"/>
          <c:showCatName val="0"/>
          <c:showSerName val="0"/>
          <c:showPercent val="0"/>
          <c:showBubbleSize val="0"/>
        </c:dLbls>
        <c:gapWidth val="150"/>
        <c:axId val="238926440"/>
        <c:axId val="23892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238926440"/>
        <c:axId val="238926832"/>
      </c:lineChart>
      <c:dateAx>
        <c:axId val="238926440"/>
        <c:scaling>
          <c:orientation val="minMax"/>
        </c:scaling>
        <c:delete val="1"/>
        <c:axPos val="b"/>
        <c:numFmt formatCode="ge" sourceLinked="1"/>
        <c:majorTickMark val="none"/>
        <c:minorTickMark val="none"/>
        <c:tickLblPos val="none"/>
        <c:crossAx val="238926832"/>
        <c:crosses val="autoZero"/>
        <c:auto val="1"/>
        <c:lblOffset val="100"/>
        <c:baseTimeUnit val="years"/>
      </c:dateAx>
      <c:valAx>
        <c:axId val="23892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926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3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板倉町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15413</v>
      </c>
      <c r="AJ8" s="75"/>
      <c r="AK8" s="75"/>
      <c r="AL8" s="75"/>
      <c r="AM8" s="75"/>
      <c r="AN8" s="75"/>
      <c r="AO8" s="75"/>
      <c r="AP8" s="76"/>
      <c r="AQ8" s="57">
        <f>データ!R6</f>
        <v>41.86</v>
      </c>
      <c r="AR8" s="57"/>
      <c r="AS8" s="57"/>
      <c r="AT8" s="57"/>
      <c r="AU8" s="57"/>
      <c r="AV8" s="57"/>
      <c r="AW8" s="57"/>
      <c r="AX8" s="57"/>
      <c r="AY8" s="57">
        <f>データ!S6</f>
        <v>368.2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65.88</v>
      </c>
      <c r="K10" s="57"/>
      <c r="L10" s="57"/>
      <c r="M10" s="57"/>
      <c r="N10" s="57"/>
      <c r="O10" s="57"/>
      <c r="P10" s="57"/>
      <c r="Q10" s="57"/>
      <c r="R10" s="57">
        <f>データ!O6</f>
        <v>99.6</v>
      </c>
      <c r="S10" s="57"/>
      <c r="T10" s="57"/>
      <c r="U10" s="57"/>
      <c r="V10" s="57"/>
      <c r="W10" s="57"/>
      <c r="X10" s="57"/>
      <c r="Y10" s="57"/>
      <c r="Z10" s="65">
        <f>データ!P6</f>
        <v>2862</v>
      </c>
      <c r="AA10" s="65"/>
      <c r="AB10" s="65"/>
      <c r="AC10" s="65"/>
      <c r="AD10" s="65"/>
      <c r="AE10" s="65"/>
      <c r="AF10" s="65"/>
      <c r="AG10" s="65"/>
      <c r="AH10" s="2"/>
      <c r="AI10" s="65">
        <f>データ!T6</f>
        <v>15294</v>
      </c>
      <c r="AJ10" s="65"/>
      <c r="AK10" s="65"/>
      <c r="AL10" s="65"/>
      <c r="AM10" s="65"/>
      <c r="AN10" s="65"/>
      <c r="AO10" s="65"/>
      <c r="AP10" s="65"/>
      <c r="AQ10" s="57">
        <f>データ!U6</f>
        <v>41.84</v>
      </c>
      <c r="AR10" s="57"/>
      <c r="AS10" s="57"/>
      <c r="AT10" s="57"/>
      <c r="AU10" s="57"/>
      <c r="AV10" s="57"/>
      <c r="AW10" s="57"/>
      <c r="AX10" s="57"/>
      <c r="AY10" s="57">
        <f>データ!V6</f>
        <v>365.54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105210</v>
      </c>
      <c r="D6" s="31">
        <f t="shared" si="3"/>
        <v>46</v>
      </c>
      <c r="E6" s="31">
        <f t="shared" si="3"/>
        <v>1</v>
      </c>
      <c r="F6" s="31">
        <f t="shared" si="3"/>
        <v>0</v>
      </c>
      <c r="G6" s="31">
        <f t="shared" si="3"/>
        <v>1</v>
      </c>
      <c r="H6" s="31" t="str">
        <f t="shared" si="3"/>
        <v>群馬県　板倉町</v>
      </c>
      <c r="I6" s="31" t="str">
        <f t="shared" si="3"/>
        <v>法適用</v>
      </c>
      <c r="J6" s="31" t="str">
        <f t="shared" si="3"/>
        <v>水道事業</v>
      </c>
      <c r="K6" s="31" t="str">
        <f t="shared" si="3"/>
        <v>末端給水事業</v>
      </c>
      <c r="L6" s="31" t="str">
        <f t="shared" si="3"/>
        <v>A6</v>
      </c>
      <c r="M6" s="32" t="str">
        <f t="shared" si="3"/>
        <v>-</v>
      </c>
      <c r="N6" s="32">
        <f t="shared" si="3"/>
        <v>65.88</v>
      </c>
      <c r="O6" s="32">
        <f t="shared" si="3"/>
        <v>99.6</v>
      </c>
      <c r="P6" s="32">
        <f t="shared" si="3"/>
        <v>2862</v>
      </c>
      <c r="Q6" s="32">
        <f t="shared" si="3"/>
        <v>15413</v>
      </c>
      <c r="R6" s="32">
        <f t="shared" si="3"/>
        <v>41.86</v>
      </c>
      <c r="S6" s="32">
        <f t="shared" si="3"/>
        <v>368.2</v>
      </c>
      <c r="T6" s="32">
        <f t="shared" si="3"/>
        <v>15294</v>
      </c>
      <c r="U6" s="32">
        <f t="shared" si="3"/>
        <v>41.84</v>
      </c>
      <c r="V6" s="32">
        <f t="shared" si="3"/>
        <v>365.54</v>
      </c>
      <c r="W6" s="33">
        <f>IF(W7="",NA(),W7)</f>
        <v>105.63</v>
      </c>
      <c r="X6" s="33">
        <f t="shared" ref="X6:AF6" si="4">IF(X7="",NA(),X7)</f>
        <v>100.24</v>
      </c>
      <c r="Y6" s="33">
        <f t="shared" si="4"/>
        <v>100.12</v>
      </c>
      <c r="Z6" s="33">
        <f t="shared" si="4"/>
        <v>100.35</v>
      </c>
      <c r="AA6" s="33">
        <f t="shared" si="4"/>
        <v>107.63</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3">
        <f t="shared" ref="AI6:AQ6" si="5">IF(AI7="",NA(),AI7)</f>
        <v>0.24</v>
      </c>
      <c r="AJ6" s="33">
        <f t="shared" si="5"/>
        <v>0.19</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210.04</v>
      </c>
      <c r="AT6" s="33">
        <f t="shared" ref="AT6:BB6" si="6">IF(AT7="",NA(),AT7)</f>
        <v>808.3</v>
      </c>
      <c r="AU6" s="33">
        <f t="shared" si="6"/>
        <v>425.2</v>
      </c>
      <c r="AV6" s="33">
        <f t="shared" si="6"/>
        <v>891.48</v>
      </c>
      <c r="AW6" s="33">
        <f t="shared" si="6"/>
        <v>222.16</v>
      </c>
      <c r="AX6" s="33">
        <f t="shared" si="6"/>
        <v>969.16</v>
      </c>
      <c r="AY6" s="33">
        <f t="shared" si="6"/>
        <v>995.5</v>
      </c>
      <c r="AZ6" s="33">
        <f t="shared" si="6"/>
        <v>915.5</v>
      </c>
      <c r="BA6" s="33">
        <f t="shared" si="6"/>
        <v>963.24</v>
      </c>
      <c r="BB6" s="33">
        <f t="shared" si="6"/>
        <v>381.53</v>
      </c>
      <c r="BC6" s="32" t="str">
        <f>IF(BC7="","",IF(BC7="-","【-】","【"&amp;SUBSTITUTE(TEXT(BC7,"#,##0.00"),"-","△")&amp;"】"))</f>
        <v>【264.16】</v>
      </c>
      <c r="BD6" s="33">
        <f>IF(BD7="",NA(),BD7)</f>
        <v>292.38</v>
      </c>
      <c r="BE6" s="33">
        <f t="shared" ref="BE6:BM6" si="7">IF(BE7="",NA(),BE7)</f>
        <v>303.60000000000002</v>
      </c>
      <c r="BF6" s="33">
        <f t="shared" si="7"/>
        <v>304.64999999999998</v>
      </c>
      <c r="BG6" s="33">
        <f t="shared" si="7"/>
        <v>301.49</v>
      </c>
      <c r="BH6" s="33">
        <f t="shared" si="7"/>
        <v>301.54000000000002</v>
      </c>
      <c r="BI6" s="33">
        <f t="shared" si="7"/>
        <v>421.66</v>
      </c>
      <c r="BJ6" s="33">
        <f t="shared" si="7"/>
        <v>414.59</v>
      </c>
      <c r="BK6" s="33">
        <f t="shared" si="7"/>
        <v>404.78</v>
      </c>
      <c r="BL6" s="33">
        <f t="shared" si="7"/>
        <v>400.38</v>
      </c>
      <c r="BM6" s="33">
        <f t="shared" si="7"/>
        <v>393.27</v>
      </c>
      <c r="BN6" s="32" t="str">
        <f>IF(BN7="","",IF(BN7="-","【-】","【"&amp;SUBSTITUTE(TEXT(BN7,"#,##0.00"),"-","△")&amp;"】"))</f>
        <v>【283.72】</v>
      </c>
      <c r="BO6" s="33">
        <f>IF(BO7="",NA(),BO7)</f>
        <v>101.43</v>
      </c>
      <c r="BP6" s="33">
        <f t="shared" ref="BP6:BX6" si="8">IF(BP7="",NA(),BP7)</f>
        <v>95.89</v>
      </c>
      <c r="BQ6" s="33">
        <f t="shared" si="8"/>
        <v>95.38</v>
      </c>
      <c r="BR6" s="33">
        <f t="shared" si="8"/>
        <v>95.85</v>
      </c>
      <c r="BS6" s="33">
        <f t="shared" si="8"/>
        <v>103.52</v>
      </c>
      <c r="BT6" s="33">
        <f t="shared" si="8"/>
        <v>99.51</v>
      </c>
      <c r="BU6" s="33">
        <f t="shared" si="8"/>
        <v>97.71</v>
      </c>
      <c r="BV6" s="33">
        <f t="shared" si="8"/>
        <v>98.07</v>
      </c>
      <c r="BW6" s="33">
        <f t="shared" si="8"/>
        <v>96.56</v>
      </c>
      <c r="BX6" s="33">
        <f t="shared" si="8"/>
        <v>100.47</v>
      </c>
      <c r="BY6" s="32" t="str">
        <f>IF(BY7="","",IF(BY7="-","【-】","【"&amp;SUBSTITUTE(TEXT(BY7,"#,##0.00"),"-","△")&amp;"】"))</f>
        <v>【104.60】</v>
      </c>
      <c r="BZ6" s="33">
        <f>IF(BZ7="",NA(),BZ7)</f>
        <v>146.63</v>
      </c>
      <c r="CA6" s="33">
        <f t="shared" ref="CA6:CI6" si="9">IF(CA7="",NA(),CA7)</f>
        <v>156.51</v>
      </c>
      <c r="CB6" s="33">
        <f t="shared" si="9"/>
        <v>156.63999999999999</v>
      </c>
      <c r="CC6" s="33">
        <f t="shared" si="9"/>
        <v>155.99</v>
      </c>
      <c r="CD6" s="33">
        <f t="shared" si="9"/>
        <v>145.56</v>
      </c>
      <c r="CE6" s="33">
        <f t="shared" si="9"/>
        <v>171.34</v>
      </c>
      <c r="CF6" s="33">
        <f t="shared" si="9"/>
        <v>173.56</v>
      </c>
      <c r="CG6" s="33">
        <f t="shared" si="9"/>
        <v>172.26</v>
      </c>
      <c r="CH6" s="33">
        <f t="shared" si="9"/>
        <v>177.14</v>
      </c>
      <c r="CI6" s="33">
        <f t="shared" si="9"/>
        <v>169.82</v>
      </c>
      <c r="CJ6" s="32" t="str">
        <f>IF(CJ7="","",IF(CJ7="-","【-】","【"&amp;SUBSTITUTE(TEXT(CJ7,"#,##0.00"),"-","△")&amp;"】"))</f>
        <v>【164.21】</v>
      </c>
      <c r="CK6" s="33">
        <f>IF(CK7="",NA(),CK7)</f>
        <v>49.2</v>
      </c>
      <c r="CL6" s="33">
        <f t="shared" ref="CL6:CT6" si="10">IF(CL7="",NA(),CL7)</f>
        <v>47.72</v>
      </c>
      <c r="CM6" s="33">
        <f t="shared" si="10"/>
        <v>51.49</v>
      </c>
      <c r="CN6" s="33">
        <f t="shared" si="10"/>
        <v>47.85</v>
      </c>
      <c r="CO6" s="33">
        <f t="shared" si="10"/>
        <v>44.98</v>
      </c>
      <c r="CP6" s="33">
        <f t="shared" si="10"/>
        <v>56.8</v>
      </c>
      <c r="CQ6" s="33">
        <f t="shared" si="10"/>
        <v>55.84</v>
      </c>
      <c r="CR6" s="33">
        <f t="shared" si="10"/>
        <v>55.68</v>
      </c>
      <c r="CS6" s="33">
        <f t="shared" si="10"/>
        <v>55.64</v>
      </c>
      <c r="CT6" s="33">
        <f t="shared" si="10"/>
        <v>55.13</v>
      </c>
      <c r="CU6" s="32" t="str">
        <f>IF(CU7="","",IF(CU7="-","【-】","【"&amp;SUBSTITUTE(TEXT(CU7,"#,##0.00"),"-","△")&amp;"】"))</f>
        <v>【59.80】</v>
      </c>
      <c r="CV6" s="33">
        <f>IF(CV7="",NA(),CV7)</f>
        <v>82.94</v>
      </c>
      <c r="CW6" s="33">
        <f t="shared" ref="CW6:DE6" si="11">IF(CW7="",NA(),CW7)</f>
        <v>82.1</v>
      </c>
      <c r="CX6" s="33">
        <f t="shared" si="11"/>
        <v>77.069999999999993</v>
      </c>
      <c r="CY6" s="33">
        <f t="shared" si="11"/>
        <v>82.21</v>
      </c>
      <c r="CZ6" s="33">
        <f t="shared" si="11"/>
        <v>86.27</v>
      </c>
      <c r="DA6" s="33">
        <f t="shared" si="11"/>
        <v>83.67</v>
      </c>
      <c r="DB6" s="33">
        <f t="shared" si="11"/>
        <v>83.11</v>
      </c>
      <c r="DC6" s="33">
        <f t="shared" si="11"/>
        <v>83.18</v>
      </c>
      <c r="DD6" s="33">
        <f t="shared" si="11"/>
        <v>83.09</v>
      </c>
      <c r="DE6" s="33">
        <f t="shared" si="11"/>
        <v>83</v>
      </c>
      <c r="DF6" s="32" t="str">
        <f>IF(DF7="","",IF(DF7="-","【-】","【"&amp;SUBSTITUTE(TEXT(DF7,"#,##0.00"),"-","△")&amp;"】"))</f>
        <v>【89.78】</v>
      </c>
      <c r="DG6" s="33">
        <f>IF(DG7="",NA(),DG7)</f>
        <v>37.07</v>
      </c>
      <c r="DH6" s="33">
        <f t="shared" ref="DH6:DP6" si="12">IF(DH7="",NA(),DH7)</f>
        <v>38.28</v>
      </c>
      <c r="DI6" s="33">
        <f t="shared" si="12"/>
        <v>39.32</v>
      </c>
      <c r="DJ6" s="33">
        <f t="shared" si="12"/>
        <v>40.950000000000003</v>
      </c>
      <c r="DK6" s="33">
        <f t="shared" si="12"/>
        <v>44.04</v>
      </c>
      <c r="DL6" s="33">
        <f t="shared" si="12"/>
        <v>36.21</v>
      </c>
      <c r="DM6" s="33">
        <f t="shared" si="12"/>
        <v>37.090000000000003</v>
      </c>
      <c r="DN6" s="33">
        <f t="shared" si="12"/>
        <v>38.07</v>
      </c>
      <c r="DO6" s="33">
        <f t="shared" si="12"/>
        <v>39.06</v>
      </c>
      <c r="DP6" s="33">
        <f t="shared" si="12"/>
        <v>46.66</v>
      </c>
      <c r="DQ6" s="32" t="str">
        <f>IF(DQ7="","",IF(DQ7="-","【-】","【"&amp;SUBSTITUTE(TEXT(DQ7,"#,##0.00"),"-","△")&amp;"】"))</f>
        <v>【46.31】</v>
      </c>
      <c r="DR6" s="33">
        <f>IF(DR7="",NA(),DR7)</f>
        <v>13.81</v>
      </c>
      <c r="DS6" s="33">
        <f t="shared" ref="DS6:EA6" si="13">IF(DS7="",NA(),DS7)</f>
        <v>12.83</v>
      </c>
      <c r="DT6" s="33">
        <f t="shared" si="13"/>
        <v>12.07</v>
      </c>
      <c r="DU6" s="33">
        <f t="shared" si="13"/>
        <v>11.58</v>
      </c>
      <c r="DV6" s="33">
        <f t="shared" si="13"/>
        <v>10.66</v>
      </c>
      <c r="DW6" s="33">
        <f t="shared" si="13"/>
        <v>6.46</v>
      </c>
      <c r="DX6" s="33">
        <f t="shared" si="13"/>
        <v>6.63</v>
      </c>
      <c r="DY6" s="33">
        <f t="shared" si="13"/>
        <v>7.73</v>
      </c>
      <c r="DZ6" s="33">
        <f t="shared" si="13"/>
        <v>8.8699999999999992</v>
      </c>
      <c r="EA6" s="33">
        <f t="shared" si="13"/>
        <v>9.85</v>
      </c>
      <c r="EB6" s="32" t="str">
        <f>IF(EB7="","",IF(EB7="-","【-】","【"&amp;SUBSTITUTE(TEXT(EB7,"#,##0.00"),"-","△")&amp;"】"))</f>
        <v>【12.42】</v>
      </c>
      <c r="EC6" s="33">
        <f>IF(EC7="",NA(),EC7)</f>
        <v>2.63</v>
      </c>
      <c r="ED6" s="33">
        <f t="shared" ref="ED6:EL6" si="14">IF(ED7="",NA(),ED7)</f>
        <v>0.96</v>
      </c>
      <c r="EE6" s="33">
        <f t="shared" si="14"/>
        <v>0.75</v>
      </c>
      <c r="EF6" s="33">
        <f t="shared" si="14"/>
        <v>0.48</v>
      </c>
      <c r="EG6" s="33">
        <f t="shared" si="14"/>
        <v>0.9</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105210</v>
      </c>
      <c r="D7" s="35">
        <v>46</v>
      </c>
      <c r="E7" s="35">
        <v>1</v>
      </c>
      <c r="F7" s="35">
        <v>0</v>
      </c>
      <c r="G7" s="35">
        <v>1</v>
      </c>
      <c r="H7" s="35" t="s">
        <v>93</v>
      </c>
      <c r="I7" s="35" t="s">
        <v>94</v>
      </c>
      <c r="J7" s="35" t="s">
        <v>95</v>
      </c>
      <c r="K7" s="35" t="s">
        <v>96</v>
      </c>
      <c r="L7" s="35" t="s">
        <v>97</v>
      </c>
      <c r="M7" s="36" t="s">
        <v>98</v>
      </c>
      <c r="N7" s="36">
        <v>65.88</v>
      </c>
      <c r="O7" s="36">
        <v>99.6</v>
      </c>
      <c r="P7" s="36">
        <v>2862</v>
      </c>
      <c r="Q7" s="36">
        <v>15413</v>
      </c>
      <c r="R7" s="36">
        <v>41.86</v>
      </c>
      <c r="S7" s="36">
        <v>368.2</v>
      </c>
      <c r="T7" s="36">
        <v>15294</v>
      </c>
      <c r="U7" s="36">
        <v>41.84</v>
      </c>
      <c r="V7" s="36">
        <v>365.54</v>
      </c>
      <c r="W7" s="36">
        <v>105.63</v>
      </c>
      <c r="X7" s="36">
        <v>100.24</v>
      </c>
      <c r="Y7" s="36">
        <v>100.12</v>
      </c>
      <c r="Z7" s="36">
        <v>100.35</v>
      </c>
      <c r="AA7" s="36">
        <v>107.63</v>
      </c>
      <c r="AB7" s="36">
        <v>108.96</v>
      </c>
      <c r="AC7" s="36">
        <v>107.37</v>
      </c>
      <c r="AD7" s="36">
        <v>107.57</v>
      </c>
      <c r="AE7" s="36">
        <v>106.55</v>
      </c>
      <c r="AF7" s="36">
        <v>110.01</v>
      </c>
      <c r="AG7" s="36">
        <v>113.03</v>
      </c>
      <c r="AH7" s="36">
        <v>0</v>
      </c>
      <c r="AI7" s="36">
        <v>0.24</v>
      </c>
      <c r="AJ7" s="36">
        <v>0.19</v>
      </c>
      <c r="AK7" s="36">
        <v>0</v>
      </c>
      <c r="AL7" s="36">
        <v>0</v>
      </c>
      <c r="AM7" s="36">
        <v>7.45</v>
      </c>
      <c r="AN7" s="36">
        <v>8.5</v>
      </c>
      <c r="AO7" s="36">
        <v>9.34</v>
      </c>
      <c r="AP7" s="36">
        <v>9.56</v>
      </c>
      <c r="AQ7" s="36">
        <v>2.8</v>
      </c>
      <c r="AR7" s="36">
        <v>0.81</v>
      </c>
      <c r="AS7" s="36">
        <v>210.04</v>
      </c>
      <c r="AT7" s="36">
        <v>808.3</v>
      </c>
      <c r="AU7" s="36">
        <v>425.2</v>
      </c>
      <c r="AV7" s="36">
        <v>891.48</v>
      </c>
      <c r="AW7" s="36">
        <v>222.16</v>
      </c>
      <c r="AX7" s="36">
        <v>969.16</v>
      </c>
      <c r="AY7" s="36">
        <v>995.5</v>
      </c>
      <c r="AZ7" s="36">
        <v>915.5</v>
      </c>
      <c r="BA7" s="36">
        <v>963.24</v>
      </c>
      <c r="BB7" s="36">
        <v>381.53</v>
      </c>
      <c r="BC7" s="36">
        <v>264.16000000000003</v>
      </c>
      <c r="BD7" s="36">
        <v>292.38</v>
      </c>
      <c r="BE7" s="36">
        <v>303.60000000000002</v>
      </c>
      <c r="BF7" s="36">
        <v>304.64999999999998</v>
      </c>
      <c r="BG7" s="36">
        <v>301.49</v>
      </c>
      <c r="BH7" s="36">
        <v>301.54000000000002</v>
      </c>
      <c r="BI7" s="36">
        <v>421.66</v>
      </c>
      <c r="BJ7" s="36">
        <v>414.59</v>
      </c>
      <c r="BK7" s="36">
        <v>404.78</v>
      </c>
      <c r="BL7" s="36">
        <v>400.38</v>
      </c>
      <c r="BM7" s="36">
        <v>393.27</v>
      </c>
      <c r="BN7" s="36">
        <v>283.72000000000003</v>
      </c>
      <c r="BO7" s="36">
        <v>101.43</v>
      </c>
      <c r="BP7" s="36">
        <v>95.89</v>
      </c>
      <c r="BQ7" s="36">
        <v>95.38</v>
      </c>
      <c r="BR7" s="36">
        <v>95.85</v>
      </c>
      <c r="BS7" s="36">
        <v>103.52</v>
      </c>
      <c r="BT7" s="36">
        <v>99.51</v>
      </c>
      <c r="BU7" s="36">
        <v>97.71</v>
      </c>
      <c r="BV7" s="36">
        <v>98.07</v>
      </c>
      <c r="BW7" s="36">
        <v>96.56</v>
      </c>
      <c r="BX7" s="36">
        <v>100.47</v>
      </c>
      <c r="BY7" s="36">
        <v>104.6</v>
      </c>
      <c r="BZ7" s="36">
        <v>146.63</v>
      </c>
      <c r="CA7" s="36">
        <v>156.51</v>
      </c>
      <c r="CB7" s="36">
        <v>156.63999999999999</v>
      </c>
      <c r="CC7" s="36">
        <v>155.99</v>
      </c>
      <c r="CD7" s="36">
        <v>145.56</v>
      </c>
      <c r="CE7" s="36">
        <v>171.34</v>
      </c>
      <c r="CF7" s="36">
        <v>173.56</v>
      </c>
      <c r="CG7" s="36">
        <v>172.26</v>
      </c>
      <c r="CH7" s="36">
        <v>177.14</v>
      </c>
      <c r="CI7" s="36">
        <v>169.82</v>
      </c>
      <c r="CJ7" s="36">
        <v>164.21</v>
      </c>
      <c r="CK7" s="36">
        <v>49.2</v>
      </c>
      <c r="CL7" s="36">
        <v>47.72</v>
      </c>
      <c r="CM7" s="36">
        <v>51.49</v>
      </c>
      <c r="CN7" s="36">
        <v>47.85</v>
      </c>
      <c r="CO7" s="36">
        <v>44.98</v>
      </c>
      <c r="CP7" s="36">
        <v>56.8</v>
      </c>
      <c r="CQ7" s="36">
        <v>55.84</v>
      </c>
      <c r="CR7" s="36">
        <v>55.68</v>
      </c>
      <c r="CS7" s="36">
        <v>55.64</v>
      </c>
      <c r="CT7" s="36">
        <v>55.13</v>
      </c>
      <c r="CU7" s="36">
        <v>59.8</v>
      </c>
      <c r="CV7" s="36">
        <v>82.94</v>
      </c>
      <c r="CW7" s="36">
        <v>82.1</v>
      </c>
      <c r="CX7" s="36">
        <v>77.069999999999993</v>
      </c>
      <c r="CY7" s="36">
        <v>82.21</v>
      </c>
      <c r="CZ7" s="36">
        <v>86.27</v>
      </c>
      <c r="DA7" s="36">
        <v>83.67</v>
      </c>
      <c r="DB7" s="36">
        <v>83.11</v>
      </c>
      <c r="DC7" s="36">
        <v>83.18</v>
      </c>
      <c r="DD7" s="36">
        <v>83.09</v>
      </c>
      <c r="DE7" s="36">
        <v>83</v>
      </c>
      <c r="DF7" s="36">
        <v>89.78</v>
      </c>
      <c r="DG7" s="36">
        <v>37.07</v>
      </c>
      <c r="DH7" s="36">
        <v>38.28</v>
      </c>
      <c r="DI7" s="36">
        <v>39.32</v>
      </c>
      <c r="DJ7" s="36">
        <v>40.950000000000003</v>
      </c>
      <c r="DK7" s="36">
        <v>44.04</v>
      </c>
      <c r="DL7" s="36">
        <v>36.21</v>
      </c>
      <c r="DM7" s="36">
        <v>37.090000000000003</v>
      </c>
      <c r="DN7" s="36">
        <v>38.07</v>
      </c>
      <c r="DO7" s="36">
        <v>39.06</v>
      </c>
      <c r="DP7" s="36">
        <v>46.66</v>
      </c>
      <c r="DQ7" s="36">
        <v>46.31</v>
      </c>
      <c r="DR7" s="36">
        <v>13.81</v>
      </c>
      <c r="DS7" s="36">
        <v>12.83</v>
      </c>
      <c r="DT7" s="36">
        <v>12.07</v>
      </c>
      <c r="DU7" s="36">
        <v>11.58</v>
      </c>
      <c r="DV7" s="36">
        <v>10.66</v>
      </c>
      <c r="DW7" s="36">
        <v>6.46</v>
      </c>
      <c r="DX7" s="36">
        <v>6.63</v>
      </c>
      <c r="DY7" s="36">
        <v>7.73</v>
      </c>
      <c r="DZ7" s="36">
        <v>8.8699999999999992</v>
      </c>
      <c r="EA7" s="36">
        <v>9.85</v>
      </c>
      <c r="EB7" s="36">
        <v>12.42</v>
      </c>
      <c r="EC7" s="36">
        <v>2.63</v>
      </c>
      <c r="ED7" s="36">
        <v>0.96</v>
      </c>
      <c r="EE7" s="36">
        <v>0.75</v>
      </c>
      <c r="EF7" s="36">
        <v>0.48</v>
      </c>
      <c r="EG7" s="36">
        <v>0.9</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Ｈ27年度</cp:lastModifiedBy>
  <dcterms:created xsi:type="dcterms:W3CDTF">2016-02-03T07:16:51Z</dcterms:created>
  <dcterms:modified xsi:type="dcterms:W3CDTF">2016-02-14T23:04:18Z</dcterms:modified>
  <cp:category/>
</cp:coreProperties>
</file>