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0 ○中之条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<sst xmlns="http://schemas.openxmlformats.org/spreadsheetml/2006/main" count="217" uniqueCount="106">
  <si>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</si>
  <si>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</si>
  <si>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</si>
  <si>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</si>
  <si>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</si>
  <si>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</si>
  <si>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</si>
  <si>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</si>
  <si>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</si>
  <si>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</si>
  <si>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</si>
  <si>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</si>
  <si>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</si>
  <si>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</si>
  <si>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</si>
  <si>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</si>
  <si>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</si>
  <si>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</si>
  <si>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</si>
  <si>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</si>
  <si>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</si>
  <si>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</si>
  <si>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</si>
  <si>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</si>
  <si>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</si>
  <si>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</si>
  <si>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</si>
  <si>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</si>
  <si>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</si>
  <si>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</si>
  <si>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</si>
  <si>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</si>
  <si>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</si>
  <si>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</si>
  <si>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</si>
  <si>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</si>
  <si>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</si>
  <si>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</si>
  <si>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</si>
  <si>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</si>
  <si>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</si>
  <si>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</si>
  <si>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</si>
  <si>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</si>
  <si>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</si>
  <si>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</si>
  <si>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</si>
  <si>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</si>
  <si>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</si>
  <si>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</si>
  <si>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</si>
  <si>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</si>
  <si>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</si>
  <si>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</si>
  <si>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</si>
  <si>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</si>
  <si>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</si>
  <si>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</si>
  <si>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</si>
  <si>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</si>
  <si>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</si>
  <si>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</si>
  <si>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</si>
  <si>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</si>
  <si>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</si>
  <si>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</si>
  <si>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</si>
  <si>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</si>
  <si>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</si>
  <si>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</si>
  <si>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</si>
  <si>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</si>
  <si>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</si>
  <si>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</si>
  <si>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</si>
  <si>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</si>
  <si>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</si>
  <si>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</si>
  <si>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</si>
  <si>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</si>
  <si>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</si>
  <si>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</si>
  <si>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</si>
  <si>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</si>
  <si>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</si>
  <si>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</si>
  <si>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</si>
  <si>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</si>
  <si>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</si>
  <si>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</si>
  <si>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</si>
  <si>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</si>
  <si>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</si>
  <si>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</si>
  <si>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</si>
  <si>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</si>
  <si>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</si>
  <si>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</si>
  <si>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</si>
  <si>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</si>
  <si>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</si>
  <si>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</si>
  <si>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</si>
  <si>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①経常収益比率は130%台となっており、経常収益の殆どが給水収益であり安定している。
②累積欠損金比率は0%であり欠損金が無い。
③流動比率は500%超と類似団体の平均値を上回っており、また、短期的な債務については支払い能力がある。平成２６年度については、会計基準見直しの影響で流動負債に計上するべき金額が増加したことによる。
④企業債残高対給水収益比率は類似団体の6割程度で低く企業債残高が少なく、起債に頼らない設備投資を行っている。
⑤料金回収率は120%超と給水に係る費用を給水収益で賄えている。
⑥給水原価は類似団体と比較すると60円程度安く、費用の抑制など効率的な経営に努めている
⑦施設利用率はほぼ40%で推移しており類似団体と比較すると利用率が悪く、施設の規模の見直しを検討する必要がある。
⑧有収率は老朽管敷設替等を行ったことで84%台となったが、引き続き漏水対策等を進める必要がある。</t>
    <phoneticPr fontId="4"/>
  </si>
  <si>
    <t xml:space="preserve">
①有形固定資産減価償却率は46%台となり、類似団体と同程度に老朽化が進んでいる。
②管路経年化率は1%台と低く、耐用年数を超えている管路の割合は低い。
③管路更新率は概ね類似団体よりも高い水準で推移してきたが、年度により差が大きく計画的な更新が必要である。</t>
    <phoneticPr fontId="4"/>
  </si>
  <si>
    <t xml:space="preserve">
　経常収支比率・料金回収率ともに高水準にあるが、料金水準を維持するためには、施設利用率を上げるために施設規模の適正化を図る必要がある。
　管路経年化率は低いが、更新需要を平準化し安定的に実施するための更新計画が必要である。
　管路更新にあたっては経営の健全性を維持しつつ、投資計画を見直していく必要がある。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</si>
</sst>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1.6</c:v>
                </c:pt>
                <c:pt idx="1">
                  <c:v>0.55000000000000004</c:v>
                </c:pt>
                <c:pt idx="2">
                  <c:v>1.61</c:v>
                </c:pt>
                <c:pt idx="3">
                  <c:v>2.13</c:v>
                </c:pt>
                <c:pt idx="4">
                  <c:v>0.54</c:v>
                </c:pt>
              </c:numCache>
            </c:numRef>
          </c:val>
        </c:ser>
        <c:dLbls>
          <c:showLegendKey val="0"/>
          <c:showVal val="0"/>
          <c:showCatName val="0"/>
          <c:showSerName val="0"/>
          <c:showPercent val="0"/>
          <c:showBubbleSize val="0"/>
        </c:dLbls>
        <c:gapWidth val="150"/>
        <c:axId val="420487912"/>
        <c:axId val="42048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420487912"/>
        <c:axId val="420488304"/>
      </c:lineChart>
      <c:dateAx>
        <c:axId val="420487912"/>
        <c:scaling>
          <c:orientation val="minMax"/>
        </c:scaling>
        <c:delete val="1"/>
        <c:axPos val="b"/>
        <c:numFmt formatCode="ge" sourceLinked="1"/>
        <c:majorTickMark val="none"/>
        <c:minorTickMark val="none"/>
        <c:tickLblPos val="none"/>
        <c:crossAx val="420488304"/>
        <c:crosses val="autoZero"/>
        <c:auto val="1"/>
        <c:lblOffset val="100"/>
        <c:baseTimeUnit val="years"/>
      </c:dateAx>
      <c:valAx>
        <c:axId val="42048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48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45.95</c:v>
                </c:pt>
                <c:pt idx="1">
                  <c:v>43.87</c:v>
                </c:pt>
                <c:pt idx="2">
                  <c:v>44.72</c:v>
                </c:pt>
                <c:pt idx="3">
                  <c:v>41.95</c:v>
                </c:pt>
                <c:pt idx="4">
                  <c:v>39.01</c:v>
                </c:pt>
              </c:numCache>
            </c:numRef>
          </c:val>
        </c:ser>
        <c:dLbls>
          <c:showLegendKey val="0"/>
          <c:showVal val="0"/>
          <c:showCatName val="0"/>
          <c:showSerName val="0"/>
          <c:showPercent val="0"/>
          <c:showBubbleSize val="0"/>
        </c:dLbls>
        <c:gapWidth val="150"/>
        <c:axId val="417971776"/>
        <c:axId val="41797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417971776"/>
        <c:axId val="417972168"/>
      </c:lineChart>
      <c:dateAx>
        <c:axId val="417971776"/>
        <c:scaling>
          <c:orientation val="minMax"/>
        </c:scaling>
        <c:delete val="1"/>
        <c:axPos val="b"/>
        <c:numFmt formatCode="ge" sourceLinked="1"/>
        <c:majorTickMark val="none"/>
        <c:minorTickMark val="none"/>
        <c:tickLblPos val="none"/>
        <c:crossAx val="417972168"/>
        <c:crosses val="autoZero"/>
        <c:auto val="1"/>
        <c:lblOffset val="100"/>
        <c:baseTimeUnit val="years"/>
      </c:dateAx>
      <c:valAx>
        <c:axId val="41797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73.75</c:v>
                </c:pt>
                <c:pt idx="1">
                  <c:v>75.73</c:v>
                </c:pt>
                <c:pt idx="2">
                  <c:v>73.75</c:v>
                </c:pt>
                <c:pt idx="3">
                  <c:v>78.099999999999994</c:v>
                </c:pt>
                <c:pt idx="4">
                  <c:v>84.3</c:v>
                </c:pt>
              </c:numCache>
            </c:numRef>
          </c:val>
        </c:ser>
        <c:dLbls>
          <c:showLegendKey val="0"/>
          <c:showVal val="0"/>
          <c:showCatName val="0"/>
          <c:showSerName val="0"/>
          <c:showPercent val="0"/>
          <c:showBubbleSize val="0"/>
        </c:dLbls>
        <c:gapWidth val="150"/>
        <c:axId val="417973344"/>
        <c:axId val="41797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417973344"/>
        <c:axId val="417973736"/>
      </c:lineChart>
      <c:dateAx>
        <c:axId val="417973344"/>
        <c:scaling>
          <c:orientation val="minMax"/>
        </c:scaling>
        <c:delete val="1"/>
        <c:axPos val="b"/>
        <c:numFmt formatCode="ge" sourceLinked="1"/>
        <c:majorTickMark val="none"/>
        <c:minorTickMark val="none"/>
        <c:tickLblPos val="none"/>
        <c:crossAx val="417973736"/>
        <c:crosses val="autoZero"/>
        <c:auto val="1"/>
        <c:lblOffset val="100"/>
        <c:baseTimeUnit val="years"/>
      </c:dateAx>
      <c:valAx>
        <c:axId val="41797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141.47</c:v>
                </c:pt>
                <c:pt idx="1">
                  <c:v>135.49</c:v>
                </c:pt>
                <c:pt idx="2">
                  <c:v>123.07</c:v>
                </c:pt>
                <c:pt idx="3">
                  <c:v>133.93</c:v>
                </c:pt>
                <c:pt idx="4">
                  <c:v>130.05000000000001</c:v>
                </c:pt>
              </c:numCache>
            </c:numRef>
          </c:val>
        </c:ser>
        <c:dLbls>
          <c:showLegendKey val="0"/>
          <c:showVal val="0"/>
          <c:showCatName val="0"/>
          <c:showSerName val="0"/>
          <c:showPercent val="0"/>
          <c:showBubbleSize val="0"/>
        </c:dLbls>
        <c:gapWidth val="150"/>
        <c:axId val="418957608"/>
        <c:axId val="41895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418957608"/>
        <c:axId val="418958000"/>
      </c:lineChart>
      <c:dateAx>
        <c:axId val="418957608"/>
        <c:scaling>
          <c:orientation val="minMax"/>
        </c:scaling>
        <c:delete val="1"/>
        <c:axPos val="b"/>
        <c:numFmt formatCode="ge" sourceLinked="1"/>
        <c:majorTickMark val="none"/>
        <c:minorTickMark val="none"/>
        <c:tickLblPos val="none"/>
        <c:crossAx val="418958000"/>
        <c:crosses val="autoZero"/>
        <c:auto val="1"/>
        <c:lblOffset val="100"/>
        <c:baseTimeUnit val="years"/>
      </c:dateAx>
      <c:valAx>
        <c:axId val="41895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95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36.64</c:v>
                </c:pt>
                <c:pt idx="1">
                  <c:v>37.799999999999997</c:v>
                </c:pt>
                <c:pt idx="2">
                  <c:v>38.049999999999997</c:v>
                </c:pt>
                <c:pt idx="3">
                  <c:v>38.54</c:v>
                </c:pt>
                <c:pt idx="4">
                  <c:v>46.11</c:v>
                </c:pt>
              </c:numCache>
            </c:numRef>
          </c:val>
        </c:ser>
        <c:dLbls>
          <c:showLegendKey val="0"/>
          <c:showVal val="0"/>
          <c:showCatName val="0"/>
          <c:showSerName val="0"/>
          <c:showPercent val="0"/>
          <c:showBubbleSize val="0"/>
        </c:dLbls>
        <c:gapWidth val="150"/>
        <c:axId val="418959176"/>
        <c:axId val="41895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418959176"/>
        <c:axId val="418959568"/>
      </c:lineChart>
      <c:dateAx>
        <c:axId val="418959176"/>
        <c:scaling>
          <c:orientation val="minMax"/>
        </c:scaling>
        <c:delete val="1"/>
        <c:axPos val="b"/>
        <c:numFmt formatCode="ge" sourceLinked="1"/>
        <c:majorTickMark val="none"/>
        <c:minorTickMark val="none"/>
        <c:tickLblPos val="none"/>
        <c:crossAx val="418959568"/>
        <c:crosses val="autoZero"/>
        <c:auto val="1"/>
        <c:lblOffset val="100"/>
        <c:baseTimeUnit val="years"/>
      </c:dateAx>
      <c:valAx>
        <c:axId val="41895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95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1.5</c:v>
                </c:pt>
                <c:pt idx="1">
                  <c:v>1.54</c:v>
                </c:pt>
                <c:pt idx="2">
                  <c:v>1.53</c:v>
                </c:pt>
                <c:pt idx="3">
                  <c:v>1.32</c:v>
                </c:pt>
                <c:pt idx="4">
                  <c:v>1.04</c:v>
                </c:pt>
              </c:numCache>
            </c:numRef>
          </c:val>
        </c:ser>
        <c:dLbls>
          <c:showLegendKey val="0"/>
          <c:showVal val="0"/>
          <c:showCatName val="0"/>
          <c:showSerName val="0"/>
          <c:showPercent val="0"/>
          <c:showBubbleSize val="0"/>
        </c:dLbls>
        <c:gapWidth val="150"/>
        <c:axId val="418960744"/>
        <c:axId val="42155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418960744"/>
        <c:axId val="421550472"/>
      </c:lineChart>
      <c:dateAx>
        <c:axId val="418960744"/>
        <c:scaling>
          <c:orientation val="minMax"/>
        </c:scaling>
        <c:delete val="1"/>
        <c:axPos val="b"/>
        <c:numFmt formatCode="ge" sourceLinked="1"/>
        <c:majorTickMark val="none"/>
        <c:minorTickMark val="none"/>
        <c:tickLblPos val="none"/>
        <c:crossAx val="421550472"/>
        <c:crosses val="autoZero"/>
        <c:auto val="1"/>
        <c:lblOffset val="100"/>
        <c:baseTimeUnit val="years"/>
      </c:dateAx>
      <c:valAx>
        <c:axId val="42155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96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1551648"/>
        <c:axId val="42155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421551648"/>
        <c:axId val="421552040"/>
      </c:lineChart>
      <c:dateAx>
        <c:axId val="421551648"/>
        <c:scaling>
          <c:orientation val="minMax"/>
        </c:scaling>
        <c:delete val="1"/>
        <c:axPos val="b"/>
        <c:numFmt formatCode="ge" sourceLinked="1"/>
        <c:majorTickMark val="none"/>
        <c:minorTickMark val="none"/>
        <c:tickLblPos val="none"/>
        <c:crossAx val="421552040"/>
        <c:crosses val="autoZero"/>
        <c:auto val="1"/>
        <c:lblOffset val="100"/>
        <c:baseTimeUnit val="years"/>
      </c:dateAx>
      <c:valAx>
        <c:axId val="421552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5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1566.34</c:v>
                </c:pt>
                <c:pt idx="1">
                  <c:v>2549.81</c:v>
                </c:pt>
                <c:pt idx="2">
                  <c:v>2387.7800000000002</c:v>
                </c:pt>
                <c:pt idx="3">
                  <c:v>1065.22</c:v>
                </c:pt>
                <c:pt idx="4">
                  <c:v>509.98</c:v>
                </c:pt>
              </c:numCache>
            </c:numRef>
          </c:val>
        </c:ser>
        <c:dLbls>
          <c:showLegendKey val="0"/>
          <c:showVal val="0"/>
          <c:showCatName val="0"/>
          <c:showSerName val="0"/>
          <c:showPercent val="0"/>
          <c:showBubbleSize val="0"/>
        </c:dLbls>
        <c:gapWidth val="150"/>
        <c:axId val="421553216"/>
        <c:axId val="42155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421553216"/>
        <c:axId val="421553608"/>
      </c:lineChart>
      <c:dateAx>
        <c:axId val="421553216"/>
        <c:scaling>
          <c:orientation val="minMax"/>
        </c:scaling>
        <c:delete val="1"/>
        <c:axPos val="b"/>
        <c:numFmt formatCode="ge" sourceLinked="1"/>
        <c:majorTickMark val="none"/>
        <c:minorTickMark val="none"/>
        <c:tickLblPos val="none"/>
        <c:crossAx val="421553608"/>
        <c:crosses val="autoZero"/>
        <c:auto val="1"/>
        <c:lblOffset val="100"/>
        <c:baseTimeUnit val="years"/>
      </c:dateAx>
      <c:valAx>
        <c:axId val="421553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55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400.3</c:v>
                </c:pt>
                <c:pt idx="1">
                  <c:v>363.76</c:v>
                </c:pt>
                <c:pt idx="2">
                  <c:v>331.92</c:v>
                </c:pt>
                <c:pt idx="3">
                  <c:v>302.02999999999997</c:v>
                </c:pt>
                <c:pt idx="4">
                  <c:v>284.24</c:v>
                </c:pt>
              </c:numCache>
            </c:numRef>
          </c:val>
        </c:ser>
        <c:dLbls>
          <c:showLegendKey val="0"/>
          <c:showVal val="0"/>
          <c:showCatName val="0"/>
          <c:showSerName val="0"/>
          <c:showPercent val="0"/>
          <c:showBubbleSize val="0"/>
        </c:dLbls>
        <c:gapWidth val="150"/>
        <c:axId val="421554784"/>
        <c:axId val="42155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421554784"/>
        <c:axId val="421555176"/>
      </c:lineChart>
      <c:dateAx>
        <c:axId val="421554784"/>
        <c:scaling>
          <c:orientation val="minMax"/>
        </c:scaling>
        <c:delete val="1"/>
        <c:axPos val="b"/>
        <c:numFmt formatCode="ge" sourceLinked="1"/>
        <c:majorTickMark val="none"/>
        <c:minorTickMark val="none"/>
        <c:tickLblPos val="none"/>
        <c:crossAx val="421555176"/>
        <c:crosses val="autoZero"/>
        <c:auto val="1"/>
        <c:lblOffset val="100"/>
        <c:baseTimeUnit val="years"/>
      </c:dateAx>
      <c:valAx>
        <c:axId val="421555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5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133.43</c:v>
                </c:pt>
                <c:pt idx="1">
                  <c:v>131.99</c:v>
                </c:pt>
                <c:pt idx="2">
                  <c:v>116.8</c:v>
                </c:pt>
                <c:pt idx="3">
                  <c:v>129.99</c:v>
                </c:pt>
                <c:pt idx="4">
                  <c:v>126.75</c:v>
                </c:pt>
              </c:numCache>
            </c:numRef>
          </c:val>
        </c:ser>
        <c:dLbls>
          <c:showLegendKey val="0"/>
          <c:showVal val="0"/>
          <c:showCatName val="0"/>
          <c:showSerName val="0"/>
          <c:showPercent val="0"/>
          <c:showBubbleSize val="0"/>
        </c:dLbls>
        <c:gapWidth val="150"/>
        <c:axId val="421556352"/>
        <c:axId val="42155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421556352"/>
        <c:axId val="421556744"/>
      </c:lineChart>
      <c:dateAx>
        <c:axId val="421556352"/>
        <c:scaling>
          <c:orientation val="minMax"/>
        </c:scaling>
        <c:delete val="1"/>
        <c:axPos val="b"/>
        <c:numFmt formatCode="ge" sourceLinked="1"/>
        <c:majorTickMark val="none"/>
        <c:minorTickMark val="none"/>
        <c:tickLblPos val="none"/>
        <c:crossAx val="421556744"/>
        <c:crosses val="autoZero"/>
        <c:auto val="1"/>
        <c:lblOffset val="100"/>
        <c:baseTimeUnit val="years"/>
      </c:dateAx>
      <c:valAx>
        <c:axId val="42155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115.8</c:v>
                </c:pt>
                <c:pt idx="1">
                  <c:v>117.2</c:v>
                </c:pt>
                <c:pt idx="2">
                  <c:v>132.53</c:v>
                </c:pt>
                <c:pt idx="3">
                  <c:v>119.51</c:v>
                </c:pt>
                <c:pt idx="4">
                  <c:v>122.9</c:v>
                </c:pt>
              </c:numCache>
            </c:numRef>
          </c:val>
        </c:ser>
        <c:dLbls>
          <c:showLegendKey val="0"/>
          <c:showVal val="0"/>
          <c:showCatName val="0"/>
          <c:showSerName val="0"/>
          <c:showPercent val="0"/>
          <c:showBubbleSize val="0"/>
        </c:dLbls>
        <c:gapWidth val="150"/>
        <c:axId val="421557920"/>
        <c:axId val="41797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421557920"/>
        <c:axId val="417970600"/>
      </c:lineChart>
      <c:dateAx>
        <c:axId val="421557920"/>
        <c:scaling>
          <c:orientation val="minMax"/>
        </c:scaling>
        <c:delete val="1"/>
        <c:axPos val="b"/>
        <c:numFmt formatCode="ge" sourceLinked="1"/>
        <c:majorTickMark val="none"/>
        <c:minorTickMark val="none"/>
        <c:tickLblPos val="none"/>
        <c:crossAx val="417970600"/>
        <c:crosses val="autoZero"/>
        <c:auto val="1"/>
        <c:lblOffset val="100"/>
        <c:baseTimeUnit val="years"/>
      </c:dateAx>
      <c:valAx>
        <c:axId val="41797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5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中之条町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17412</v>
      </c>
      <c r="AJ8" s="75"/>
      <c r="AK8" s="75"/>
      <c r="AL8" s="75"/>
      <c r="AM8" s="75"/>
      <c r="AN8" s="75"/>
      <c r="AO8" s="75"/>
      <c r="AP8" s="76"/>
      <c r="AQ8" s="57">
        <f>データ!R6</f>
        <v>439.28</v>
      </c>
      <c r="AR8" s="57"/>
      <c r="AS8" s="57"/>
      <c r="AT8" s="57"/>
      <c r="AU8" s="57"/>
      <c r="AV8" s="57"/>
      <c r="AW8" s="57"/>
      <c r="AX8" s="57"/>
      <c r="AY8" s="57">
        <f>データ!S6</f>
        <v>39.64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79.45</v>
      </c>
      <c r="K10" s="57"/>
      <c r="L10" s="57"/>
      <c r="M10" s="57"/>
      <c r="N10" s="57"/>
      <c r="O10" s="57"/>
      <c r="P10" s="57"/>
      <c r="Q10" s="57"/>
      <c r="R10" s="57">
        <f>データ!O6</f>
        <v>70.790000000000006</v>
      </c>
      <c r="S10" s="57"/>
      <c r="T10" s="57"/>
      <c r="U10" s="57"/>
      <c r="V10" s="57"/>
      <c r="W10" s="57"/>
      <c r="X10" s="57"/>
      <c r="Y10" s="57"/>
      <c r="Z10" s="65">
        <f>データ!P6</f>
        <v>3018</v>
      </c>
      <c r="AA10" s="65"/>
      <c r="AB10" s="65"/>
      <c r="AC10" s="65"/>
      <c r="AD10" s="65"/>
      <c r="AE10" s="65"/>
      <c r="AF10" s="65"/>
      <c r="AG10" s="65"/>
      <c r="AH10" s="2"/>
      <c r="AI10" s="65">
        <f>データ!T6</f>
        <v>12253</v>
      </c>
      <c r="AJ10" s="65"/>
      <c r="AK10" s="65"/>
      <c r="AL10" s="65"/>
      <c r="AM10" s="65"/>
      <c r="AN10" s="65"/>
      <c r="AO10" s="65"/>
      <c r="AP10" s="65"/>
      <c r="AQ10" s="57">
        <f>データ!U6</f>
        <v>9.83</v>
      </c>
      <c r="AR10" s="57"/>
      <c r="AS10" s="57"/>
      <c r="AT10" s="57"/>
      <c r="AU10" s="57"/>
      <c r="AV10" s="57"/>
      <c r="AW10" s="57"/>
      <c r="AX10" s="57"/>
      <c r="AY10" s="57">
        <f>データ!V6</f>
        <v>1246.49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2014</v>
      </c>
      <c r="C6" s="31">
        <f t="shared" ref="C6:V6" si="3">C7</f>
        <v>104213</v>
      </c>
      <c r="D6" s="31">
        <f t="shared" si="3"/>
        <v>46</v>
      </c>
      <c r="E6" s="31">
        <f t="shared" si="3"/>
        <v>1</v>
      </c>
      <c r="F6" s="31">
        <f t="shared" si="3"/>
        <v>0</v>
      </c>
      <c r="G6" s="31">
        <f t="shared" si="3"/>
        <v>1</v>
      </c>
      <c r="H6" s="31" t="str">
        <f t="shared" si="3"/>
        <v>群馬県　中之条町</v>
      </c>
      <c r="I6" s="31" t="str">
        <f t="shared" si="3"/>
        <v>法適用</v>
      </c>
      <c r="J6" s="31" t="str">
        <f t="shared" si="3"/>
        <v>水道事業</v>
      </c>
      <c r="K6" s="31" t="str">
        <f t="shared" si="3"/>
        <v>末端給水事業</v>
      </c>
      <c r="L6" s="31" t="str">
        <f t="shared" si="3"/>
        <v>A7</v>
      </c>
      <c r="M6" s="32" t="str">
        <f t="shared" si="3"/>
        <v>-</v>
      </c>
      <c r="N6" s="32">
        <f t="shared" si="3"/>
        <v>79.45</v>
      </c>
      <c r="O6" s="32">
        <f t="shared" si="3"/>
        <v>70.790000000000006</v>
      </c>
      <c r="P6" s="32">
        <f t="shared" si="3"/>
        <v>3018</v>
      </c>
      <c r="Q6" s="32">
        <f t="shared" si="3"/>
        <v>17412</v>
      </c>
      <c r="R6" s="32">
        <f t="shared" si="3"/>
        <v>439.28</v>
      </c>
      <c r="S6" s="32">
        <f t="shared" si="3"/>
        <v>39.64</v>
      </c>
      <c r="T6" s="32">
        <f t="shared" si="3"/>
        <v>12253</v>
      </c>
      <c r="U6" s="32">
        <f t="shared" si="3"/>
        <v>9.83</v>
      </c>
      <c r="V6" s="32">
        <f t="shared" si="3"/>
        <v>1246.49</v>
      </c>
      <c r="W6" s="33">
        <f>IF(W7="",NA(),W7)</f>
        <v>141.47</v>
      </c>
      <c r="X6" s="33">
        <f t="shared" ref="X6:AF6" si="4">IF(X7="",NA(),X7)</f>
        <v>135.49</v>
      </c>
      <c r="Y6" s="33">
        <f t="shared" si="4"/>
        <v>123.07</v>
      </c>
      <c r="Z6" s="33">
        <f t="shared" si="4"/>
        <v>133.93</v>
      </c>
      <c r="AA6" s="33">
        <f t="shared" si="4"/>
        <v>130.05000000000001</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1566.34</v>
      </c>
      <c r="AT6" s="33">
        <f t="shared" ref="AT6:BB6" si="6">IF(AT7="",NA(),AT7)</f>
        <v>2549.81</v>
      </c>
      <c r="AU6" s="33">
        <f t="shared" si="6"/>
        <v>2387.7800000000002</v>
      </c>
      <c r="AV6" s="33">
        <f t="shared" si="6"/>
        <v>1065.22</v>
      </c>
      <c r="AW6" s="33">
        <f t="shared" si="6"/>
        <v>509.98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400.3</v>
      </c>
      <c r="BE6" s="33">
        <f t="shared" ref="BE6:BM6" si="7">IF(BE7="",NA(),BE7)</f>
        <v>363.76</v>
      </c>
      <c r="BF6" s="33">
        <f t="shared" si="7"/>
        <v>331.92</v>
      </c>
      <c r="BG6" s="33">
        <f t="shared" si="7"/>
        <v>302.02999999999997</v>
      </c>
      <c r="BH6" s="33">
        <f t="shared" si="7"/>
        <v>284.24</v>
      </c>
      <c r="BI6" s="33">
        <f t="shared" si="7"/>
        <v>462.52</v>
      </c>
      <c r="BJ6" s="33">
        <f t="shared" si="7"/>
        <v>474.06</v>
      </c>
      <c r="BK6" s="33">
        <f t="shared" si="7"/>
        <v>458</v>
      </c>
      <c r="BL6" s="33">
        <f t="shared" si="7"/>
        <v>443.13</v>
      </c>
      <c r="BM6" s="33">
        <f t="shared" si="7"/>
        <v>442.54</v>
      </c>
      <c r="BN6" s="32" t="str">
        <f>IF(BN7="","",IF(BN7="-","【-】","【"&amp;SUBSTITUTE(TEXT(BN7,"#,##0.00"),"-","△")&amp;"】"))</f>
        <v>【283.72】</v>
      </c>
      <c r="BO6" s="33">
        <f>IF(BO7="",NA(),BO7)</f>
        <v>133.43</v>
      </c>
      <c r="BP6" s="33">
        <f t="shared" ref="BP6:BX6" si="8">IF(BP7="",NA(),BP7)</f>
        <v>131.99</v>
      </c>
      <c r="BQ6" s="33">
        <f t="shared" si="8"/>
        <v>116.8</v>
      </c>
      <c r="BR6" s="33">
        <f t="shared" si="8"/>
        <v>129.99</v>
      </c>
      <c r="BS6" s="33">
        <f t="shared" si="8"/>
        <v>126.75</v>
      </c>
      <c r="BT6" s="33">
        <f t="shared" si="8"/>
        <v>99.71</v>
      </c>
      <c r="BU6" s="33">
        <f t="shared" si="8"/>
        <v>96.62</v>
      </c>
      <c r="BV6" s="33">
        <f t="shared" si="8"/>
        <v>96.27</v>
      </c>
      <c r="BW6" s="33">
        <f t="shared" si="8"/>
        <v>95.4</v>
      </c>
      <c r="BX6" s="33">
        <f t="shared" si="8"/>
        <v>98.6</v>
      </c>
      <c r="BY6" s="32" t="str">
        <f>IF(BY7="","",IF(BY7="-","【-】","【"&amp;SUBSTITUTE(TEXT(BY7,"#,##0.00"),"-","△")&amp;"】"))</f>
        <v>【104.60】</v>
      </c>
      <c r="BZ6" s="33">
        <f>IF(BZ7="",NA(),BZ7)</f>
        <v>115.8</v>
      </c>
      <c r="CA6" s="33">
        <f t="shared" ref="CA6:CI6" si="9">IF(CA7="",NA(),CA7)</f>
        <v>117.2</v>
      </c>
      <c r="CB6" s="33">
        <f t="shared" si="9"/>
        <v>132.53</v>
      </c>
      <c r="CC6" s="33">
        <f t="shared" si="9"/>
        <v>119.51</v>
      </c>
      <c r="CD6" s="33">
        <f t="shared" si="9"/>
        <v>122.9</v>
      </c>
      <c r="CE6" s="33">
        <f t="shared" si="9"/>
        <v>176.84</v>
      </c>
      <c r="CF6" s="33">
        <f t="shared" si="9"/>
        <v>184.53</v>
      </c>
      <c r="CG6" s="33">
        <f t="shared" si="9"/>
        <v>186.94</v>
      </c>
      <c r="CH6" s="33">
        <f t="shared" si="9"/>
        <v>186.15</v>
      </c>
      <c r="CI6" s="33">
        <f t="shared" si="9"/>
        <v>181.67</v>
      </c>
      <c r="CJ6" s="32" t="str">
        <f>IF(CJ7="","",IF(CJ7="-","【-】","【"&amp;SUBSTITUTE(TEXT(CJ7,"#,##0.00"),"-","△")&amp;"】"))</f>
        <v>【164.21】</v>
      </c>
      <c r="CK6" s="33">
        <f>IF(CK7="",NA(),CK7)</f>
        <v>45.95</v>
      </c>
      <c r="CL6" s="33">
        <f t="shared" ref="CL6:CT6" si="10">IF(CL7="",NA(),CL7)</f>
        <v>43.87</v>
      </c>
      <c r="CM6" s="33">
        <f t="shared" si="10"/>
        <v>44.72</v>
      </c>
      <c r="CN6" s="33">
        <f t="shared" si="10"/>
        <v>41.95</v>
      </c>
      <c r="CO6" s="33">
        <f t="shared" si="10"/>
        <v>39.01</v>
      </c>
      <c r="CP6" s="33">
        <f t="shared" si="10"/>
        <v>53.5</v>
      </c>
      <c r="CQ6" s="33">
        <f t="shared" si="10"/>
        <v>52.9</v>
      </c>
      <c r="CR6" s="33">
        <f t="shared" si="10"/>
        <v>54.51</v>
      </c>
      <c r="CS6" s="33">
        <f t="shared" si="10"/>
        <v>54.47</v>
      </c>
      <c r="CT6" s="33">
        <f t="shared" si="10"/>
        <v>53.61</v>
      </c>
      <c r="CU6" s="32" t="str">
        <f>IF(CU7="","",IF(CU7="-","【-】","【"&amp;SUBSTITUTE(TEXT(CU7,"#,##0.00"),"-","△")&amp;"】"))</f>
        <v>【59.80】</v>
      </c>
      <c r="CV6" s="33">
        <f>IF(CV7="",NA(),CV7)</f>
        <v>73.75</v>
      </c>
      <c r="CW6" s="33">
        <f t="shared" ref="CW6:DE6" si="11">IF(CW7="",NA(),CW7)</f>
        <v>75.73</v>
      </c>
      <c r="CX6" s="33">
        <f t="shared" si="11"/>
        <v>73.75</v>
      </c>
      <c r="CY6" s="33">
        <f t="shared" si="11"/>
        <v>78.099999999999994</v>
      </c>
      <c r="CZ6" s="33">
        <f t="shared" si="11"/>
        <v>84.3</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36.64</v>
      </c>
      <c r="DH6" s="33">
        <f t="shared" ref="DH6:DP6" si="12">IF(DH7="",NA(),DH7)</f>
        <v>37.799999999999997</v>
      </c>
      <c r="DI6" s="33">
        <f t="shared" si="12"/>
        <v>38.049999999999997</v>
      </c>
      <c r="DJ6" s="33">
        <f t="shared" si="12"/>
        <v>38.54</v>
      </c>
      <c r="DK6" s="33">
        <f t="shared" si="12"/>
        <v>46.11</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1.5</v>
      </c>
      <c r="DS6" s="33">
        <f t="shared" ref="DS6:EA6" si="13">IF(DS7="",NA(),DS7)</f>
        <v>1.54</v>
      </c>
      <c r="DT6" s="33">
        <f t="shared" si="13"/>
        <v>1.53</v>
      </c>
      <c r="DU6" s="33">
        <f t="shared" si="13"/>
        <v>1.32</v>
      </c>
      <c r="DV6" s="33">
        <f t="shared" si="13"/>
        <v>1.04</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1.6</v>
      </c>
      <c r="ED6" s="33">
        <f t="shared" ref="ED6:EL6" si="14">IF(ED7="",NA(),ED7)</f>
        <v>0.55000000000000004</v>
      </c>
      <c r="EE6" s="33">
        <f t="shared" si="14"/>
        <v>1.61</v>
      </c>
      <c r="EF6" s="33">
        <f t="shared" si="14"/>
        <v>2.13</v>
      </c>
      <c r="EG6" s="33">
        <f t="shared" si="14"/>
        <v>0.54</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104213</v>
      </c>
      <c r="D7" s="35">
        <v>46</v>
      </c>
      <c r="E7" s="35">
        <v>1</v>
      </c>
      <c r="F7" s="35">
        <v>0</v>
      </c>
      <c r="G7" s="35">
        <v>1</v>
      </c>
      <c r="H7" s="35" t="s">
        <v>92</v>
      </c>
      <c r="I7" s="35" t="s">
        <v>93</v>
      </c>
      <c r="J7" s="35" t="s">
        <v>94</v>
      </c>
      <c r="K7" s="35" t="s">
        <v>95</v>
      </c>
      <c r="L7" s="35" t="s">
        <v>96</v>
      </c>
      <c r="M7" s="36" t="s">
        <v>97</v>
      </c>
      <c r="N7" s="36">
        <v>79.45</v>
      </c>
      <c r="O7" s="36">
        <v>70.790000000000006</v>
      </c>
      <c r="P7" s="36">
        <v>3018</v>
      </c>
      <c r="Q7" s="36">
        <v>17412</v>
      </c>
      <c r="R7" s="36">
        <v>439.28</v>
      </c>
      <c r="S7" s="36">
        <v>39.64</v>
      </c>
      <c r="T7" s="36">
        <v>12253</v>
      </c>
      <c r="U7" s="36">
        <v>9.83</v>
      </c>
      <c r="V7" s="36">
        <v>1246.49</v>
      </c>
      <c r="W7" s="36">
        <v>141.47</v>
      </c>
      <c r="X7" s="36">
        <v>135.49</v>
      </c>
      <c r="Y7" s="36">
        <v>123.07</v>
      </c>
      <c r="Z7" s="36">
        <v>133.93</v>
      </c>
      <c r="AA7" s="36">
        <v>130.05000000000001</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1566.34</v>
      </c>
      <c r="AT7" s="36">
        <v>2549.81</v>
      </c>
      <c r="AU7" s="36">
        <v>2387.7800000000002</v>
      </c>
      <c r="AV7" s="36">
        <v>1065.22</v>
      </c>
      <c r="AW7" s="36">
        <v>509.98</v>
      </c>
      <c r="AX7" s="36">
        <v>1149.75</v>
      </c>
      <c r="AY7" s="36">
        <v>1128.25</v>
      </c>
      <c r="AZ7" s="36">
        <v>1159.4100000000001</v>
      </c>
      <c r="BA7" s="36">
        <v>1081.23</v>
      </c>
      <c r="BB7" s="36">
        <v>406.37</v>
      </c>
      <c r="BC7" s="36">
        <v>264.16000000000003</v>
      </c>
      <c r="BD7" s="36">
        <v>400.3</v>
      </c>
      <c r="BE7" s="36">
        <v>363.76</v>
      </c>
      <c r="BF7" s="36">
        <v>331.92</v>
      </c>
      <c r="BG7" s="36">
        <v>302.02999999999997</v>
      </c>
      <c r="BH7" s="36">
        <v>284.24</v>
      </c>
      <c r="BI7" s="36">
        <v>462.52</v>
      </c>
      <c r="BJ7" s="36">
        <v>474.06</v>
      </c>
      <c r="BK7" s="36">
        <v>458</v>
      </c>
      <c r="BL7" s="36">
        <v>443.13</v>
      </c>
      <c r="BM7" s="36">
        <v>442.54</v>
      </c>
      <c r="BN7" s="36">
        <v>283.72000000000003</v>
      </c>
      <c r="BO7" s="36">
        <v>133.43</v>
      </c>
      <c r="BP7" s="36">
        <v>131.99</v>
      </c>
      <c r="BQ7" s="36">
        <v>116.8</v>
      </c>
      <c r="BR7" s="36">
        <v>129.99</v>
      </c>
      <c r="BS7" s="36">
        <v>126.75</v>
      </c>
      <c r="BT7" s="36">
        <v>99.71</v>
      </c>
      <c r="BU7" s="36">
        <v>96.62</v>
      </c>
      <c r="BV7" s="36">
        <v>96.27</v>
      </c>
      <c r="BW7" s="36">
        <v>95.4</v>
      </c>
      <c r="BX7" s="36">
        <v>98.6</v>
      </c>
      <c r="BY7" s="36">
        <v>104.6</v>
      </c>
      <c r="BZ7" s="36">
        <v>115.8</v>
      </c>
      <c r="CA7" s="36">
        <v>117.2</v>
      </c>
      <c r="CB7" s="36">
        <v>132.53</v>
      </c>
      <c r="CC7" s="36">
        <v>119.51</v>
      </c>
      <c r="CD7" s="36">
        <v>122.9</v>
      </c>
      <c r="CE7" s="36">
        <v>176.84</v>
      </c>
      <c r="CF7" s="36">
        <v>184.53</v>
      </c>
      <c r="CG7" s="36">
        <v>186.94</v>
      </c>
      <c r="CH7" s="36">
        <v>186.15</v>
      </c>
      <c r="CI7" s="36">
        <v>181.67</v>
      </c>
      <c r="CJ7" s="36">
        <v>164.21</v>
      </c>
      <c r="CK7" s="36">
        <v>45.95</v>
      </c>
      <c r="CL7" s="36">
        <v>43.87</v>
      </c>
      <c r="CM7" s="36">
        <v>44.72</v>
      </c>
      <c r="CN7" s="36">
        <v>41.95</v>
      </c>
      <c r="CO7" s="36">
        <v>39.01</v>
      </c>
      <c r="CP7" s="36">
        <v>53.5</v>
      </c>
      <c r="CQ7" s="36">
        <v>52.9</v>
      </c>
      <c r="CR7" s="36">
        <v>54.51</v>
      </c>
      <c r="CS7" s="36">
        <v>54.47</v>
      </c>
      <c r="CT7" s="36">
        <v>53.61</v>
      </c>
      <c r="CU7" s="36">
        <v>59.8</v>
      </c>
      <c r="CV7" s="36">
        <v>73.75</v>
      </c>
      <c r="CW7" s="36">
        <v>75.73</v>
      </c>
      <c r="CX7" s="36">
        <v>73.75</v>
      </c>
      <c r="CY7" s="36">
        <v>78.099999999999994</v>
      </c>
      <c r="CZ7" s="36">
        <v>84.3</v>
      </c>
      <c r="DA7" s="36">
        <v>82.8</v>
      </c>
      <c r="DB7" s="36">
        <v>81.63</v>
      </c>
      <c r="DC7" s="36">
        <v>81.790000000000006</v>
      </c>
      <c r="DD7" s="36">
        <v>81.459999999999994</v>
      </c>
      <c r="DE7" s="36">
        <v>81.31</v>
      </c>
      <c r="DF7" s="36">
        <v>89.78</v>
      </c>
      <c r="DG7" s="36">
        <v>36.64</v>
      </c>
      <c r="DH7" s="36">
        <v>37.799999999999997</v>
      </c>
      <c r="DI7" s="36">
        <v>38.049999999999997</v>
      </c>
      <c r="DJ7" s="36">
        <v>38.54</v>
      </c>
      <c r="DK7" s="36">
        <v>46.11</v>
      </c>
      <c r="DL7" s="36">
        <v>35.71</v>
      </c>
      <c r="DM7" s="36">
        <v>37.25</v>
      </c>
      <c r="DN7" s="36">
        <v>37.799999999999997</v>
      </c>
      <c r="DO7" s="36">
        <v>38.520000000000003</v>
      </c>
      <c r="DP7" s="36">
        <v>46.67</v>
      </c>
      <c r="DQ7" s="36">
        <v>46.31</v>
      </c>
      <c r="DR7" s="36">
        <v>1.5</v>
      </c>
      <c r="DS7" s="36">
        <v>1.54</v>
      </c>
      <c r="DT7" s="36">
        <v>1.53</v>
      </c>
      <c r="DU7" s="36">
        <v>1.32</v>
      </c>
      <c r="DV7" s="36">
        <v>1.04</v>
      </c>
      <c r="DW7" s="36">
        <v>6.62</v>
      </c>
      <c r="DX7" s="36">
        <v>7.9</v>
      </c>
      <c r="DY7" s="36">
        <v>8.2200000000000006</v>
      </c>
      <c r="DZ7" s="36">
        <v>9.43</v>
      </c>
      <c r="EA7" s="36">
        <v>10.029999999999999</v>
      </c>
      <c r="EB7" s="36">
        <v>12.42</v>
      </c>
      <c r="EC7" s="36">
        <v>1.6</v>
      </c>
      <c r="ED7" s="36">
        <v>0.55000000000000004</v>
      </c>
      <c r="EE7" s="36">
        <v>1.61</v>
      </c>
      <c r="EF7" s="36">
        <v>2.13</v>
      </c>
      <c r="EG7" s="36">
        <v>0.54</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2016-02-03T07:16:43Z</dcterms:created>
  <dcterms:modified xsi:type="dcterms:W3CDTF">2016-02-24T05:49:58Z</dcterms:modified>
  <cp:category/>
</cp:coreProperties>
</file>