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8 渋川市\"/>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Z10" i="4" s="1"/>
  <c r="O6" i="5"/>
  <c r="N6" i="5"/>
  <c r="J10" i="4" s="1"/>
  <c r="M6" i="5"/>
  <c r="L6" i="5"/>
  <c r="Z8" i="4" s="1"/>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R10" i="4"/>
  <c r="B10" i="4"/>
  <c r="AY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<sst xmlns="http://schemas.openxmlformats.org/spreadsheetml/2006/main" count="217" uniqueCount="107">
  <si>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</si>
  <si>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</si>
  <si>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</si>
  <si>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</si>
  <si>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</si>
  <si>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</si>
  <si>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</si>
  <si>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</si>
  <si>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</si>
  <si>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</si>
  <si>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</si>
  <si>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</si>
  <si>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</si>
  <si>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</si>
  <si>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</si>
  <si>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</si>
  <si>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</si>
  <si>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</si>
  <si>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</si>
  <si>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</si>
  <si>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</si>
  <si>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</si>
  <si>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</si>
  <si>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</si>
  <si>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</si>
  <si>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</si>
  <si>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</si>
  <si>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</si>
  <si>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</si>
  <si>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</si>
  <si>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</si>
  <si>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</si>
  <si>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</si>
  <si>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</si>
  <si>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</si>
  <si>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</si>
  <si>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</si>
  <si>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</si>
  <si>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</si>
  <si>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</si>
  <si>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</si>
  <si>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</si>
  <si>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</si>
  <si>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</si>
  <si>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</si>
  <si>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</si>
  <si>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</si>
  <si>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</si>
  <si>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</si>
  <si>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</si>
  <si>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</si>
  <si>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</si>
  <si>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</si>
  <si>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</si>
  <si>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</si>
  <si>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</si>
  <si>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</si>
  <si>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</si>
  <si>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</si>
  <si>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</si>
  <si>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</si>
  <si>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</si>
  <si>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</si>
  <si>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</si>
  <si>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</si>
  <si>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</si>
  <si>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</si>
  <si>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</si>
  <si>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</si>
  <si>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</si>
  <si>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</si>
  <si>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</si>
  <si>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</si>
  <si>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</si>
  <si>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</si>
  <si>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</si>
  <si>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</si>
  <si>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</si>
  <si>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</si>
  <si>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</si>
  <si>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</si>
  <si>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</si>
  <si>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</si>
  <si>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</si>
  <si>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</si>
  <si>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</si>
  <si>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</si>
  <si>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</si>
  <si>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</si>
  <si>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</si>
  <si>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</si>
  <si>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</si>
  <si>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</si>
  <si>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渋川市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</si>
  <si>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</si>
  <si>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</si>
  <si>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</si>
  <si>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</si>
  <si>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</si>
  <si>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</si>
  <si>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</si>
  <si>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</si>
  <si>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</si>
  <si>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</si>
  <si>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渋川市の水道事業は、平成18年の合併当初から、累積欠損金の解消及び格差のある水道料金の統一が喫緊の課題でありました。平成21年度、23年度と段階的に料金改定を行い、平成24年度に累積欠損金を解消しています。
　平成26年度の流動比率は、前年に比べ大きく落ち込んでいますが、会計基準の見直しにより、企業債の償還元金が負債に計上するようになったことが影響しています。また、その企業債残高の給水収益に対する比率が平均値に比べ若干減少傾向なのは、給水収益が料金改定を行った平成23年度以降減少しているにもかかわらず、合併以降平成24年度までに企業債の借入を行ってこなかったことにあります。
　渋川市の水道は、創設以来、給水区域を年々拡大する形で整備してきたため、配水池が数多く存在します。また給水区域毎に非常時に備え給水を補うような形で運転してきたため、若干の遊休状態にあるものと思われます。
　給水人口の減少や節水機器の普及等で水道使用量が減少するに伴い、平成23年度以降、料金収入が減少していますが、水道水が各家庭等へ有効に供給しているかを示す有収率が改善していないため、給水原価が逓増傾向にあります。まだ給水原価が類似団体の平均値より下回っているにもかかわらず、料金回収率が１００％を切っていることから、給水に必要な費用が水道料金で賄えていない状況を示しています。
</t>
    <phoneticPr fontId="4"/>
  </si>
  <si>
    <t xml:space="preserve">　渋川市の水道事業は、伊香保地区が昭和16年、渋川地区が昭和30年に創設され、耐用年数を経過した施設が多く存在し、また有形固定資産減価償却率がやや高く、必要な更新投資がままならない状況にあります。管路経年化率は類似団体の平均値より下回っていますが、管路更新率が平成24年度以降大きく落ち込んでおり、今後の老朽水道管等の更新は例外なく渋川市水道事業の重要課題となります。
</t>
    <phoneticPr fontId="4"/>
  </si>
  <si>
    <t>　渋川市水道事業は、今後、計画的な老朽管路等の更新が急務となる中、その更新財源の確保や経営改善の実施に迫られており、有収率の向上のための重点的な漏水調査の実施や、料金回収率が１００％を切っているにもかかわらず、給水原価が類似団体の平均値より下回っていることなどから適切な料金水準等を検討す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</si>
</sst>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1.92</c:v>
                </c:pt>
                <c:pt idx="1">
                  <c:v>1.57</c:v>
                </c:pt>
                <c:pt idx="2">
                  <c:v>0.84</c:v>
                </c:pt>
                <c:pt idx="3">
                  <c:v>0.51</c:v>
                </c:pt>
                <c:pt idx="4">
                  <c:v>0.45</c:v>
                </c:pt>
              </c:numCache>
            </c:numRef>
          </c:val>
        </c:ser>
        <c:dLbls>
          <c:showLegendKey val="0"/>
          <c:showVal val="0"/>
          <c:showCatName val="0"/>
          <c:showSerName val="0"/>
          <c:showPercent val="0"/>
          <c:showBubbleSize val="0"/>
        </c:dLbls>
        <c:gapWidth val="150"/>
        <c:axId val="229083656"/>
        <c:axId val="22908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229083656"/>
        <c:axId val="229083264"/>
      </c:lineChart>
      <c:dateAx>
        <c:axId val="229083656"/>
        <c:scaling>
          <c:orientation val="minMax"/>
        </c:scaling>
        <c:delete val="1"/>
        <c:axPos val="b"/>
        <c:numFmt formatCode="ge" sourceLinked="1"/>
        <c:majorTickMark val="none"/>
        <c:minorTickMark val="none"/>
        <c:tickLblPos val="none"/>
        <c:crossAx val="229083264"/>
        <c:crosses val="autoZero"/>
        <c:auto val="1"/>
        <c:lblOffset val="100"/>
        <c:baseTimeUnit val="years"/>
      </c:dateAx>
      <c:valAx>
        <c:axId val="22908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083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53.88</c:v>
                </c:pt>
                <c:pt idx="1">
                  <c:v>52.48</c:v>
                </c:pt>
                <c:pt idx="2">
                  <c:v>53</c:v>
                </c:pt>
                <c:pt idx="3">
                  <c:v>51.69</c:v>
                </c:pt>
                <c:pt idx="4">
                  <c:v>50.34</c:v>
                </c:pt>
              </c:numCache>
            </c:numRef>
          </c:val>
        </c:ser>
        <c:dLbls>
          <c:showLegendKey val="0"/>
          <c:showVal val="0"/>
          <c:showCatName val="0"/>
          <c:showSerName val="0"/>
          <c:showPercent val="0"/>
          <c:showBubbleSize val="0"/>
        </c:dLbls>
        <c:gapWidth val="150"/>
        <c:axId val="286432920"/>
        <c:axId val="28643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286432920"/>
        <c:axId val="286433312"/>
      </c:lineChart>
      <c:dateAx>
        <c:axId val="286432920"/>
        <c:scaling>
          <c:orientation val="minMax"/>
        </c:scaling>
        <c:delete val="1"/>
        <c:axPos val="b"/>
        <c:numFmt formatCode="ge" sourceLinked="1"/>
        <c:majorTickMark val="none"/>
        <c:minorTickMark val="none"/>
        <c:tickLblPos val="none"/>
        <c:crossAx val="286433312"/>
        <c:crosses val="autoZero"/>
        <c:auto val="1"/>
        <c:lblOffset val="100"/>
        <c:baseTimeUnit val="years"/>
      </c:dateAx>
      <c:valAx>
        <c:axId val="28643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432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81.62</c:v>
                </c:pt>
                <c:pt idx="1">
                  <c:v>81.19</c:v>
                </c:pt>
                <c:pt idx="2">
                  <c:v>80.38</c:v>
                </c:pt>
                <c:pt idx="3">
                  <c:v>80.72</c:v>
                </c:pt>
                <c:pt idx="4">
                  <c:v>80.209999999999994</c:v>
                </c:pt>
              </c:numCache>
            </c:numRef>
          </c:val>
        </c:ser>
        <c:dLbls>
          <c:showLegendKey val="0"/>
          <c:showVal val="0"/>
          <c:showCatName val="0"/>
          <c:showSerName val="0"/>
          <c:showPercent val="0"/>
          <c:showBubbleSize val="0"/>
        </c:dLbls>
        <c:gapWidth val="150"/>
        <c:axId val="286434488"/>
        <c:axId val="28643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286434488"/>
        <c:axId val="286434880"/>
      </c:lineChart>
      <c:dateAx>
        <c:axId val="286434488"/>
        <c:scaling>
          <c:orientation val="minMax"/>
        </c:scaling>
        <c:delete val="1"/>
        <c:axPos val="b"/>
        <c:numFmt formatCode="ge" sourceLinked="1"/>
        <c:majorTickMark val="none"/>
        <c:minorTickMark val="none"/>
        <c:tickLblPos val="none"/>
        <c:crossAx val="286434880"/>
        <c:crosses val="autoZero"/>
        <c:auto val="1"/>
        <c:lblOffset val="100"/>
        <c:baseTimeUnit val="years"/>
      </c:dateAx>
      <c:valAx>
        <c:axId val="28643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434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103.71</c:v>
                </c:pt>
                <c:pt idx="1">
                  <c:v>109.65</c:v>
                </c:pt>
                <c:pt idx="2">
                  <c:v>108.89</c:v>
                </c:pt>
                <c:pt idx="3">
                  <c:v>107.42</c:v>
                </c:pt>
                <c:pt idx="4">
                  <c:v>104.49</c:v>
                </c:pt>
              </c:numCache>
            </c:numRef>
          </c:val>
        </c:ser>
        <c:dLbls>
          <c:showLegendKey val="0"/>
          <c:showVal val="0"/>
          <c:showCatName val="0"/>
          <c:showSerName val="0"/>
          <c:showPercent val="0"/>
          <c:showBubbleSize val="0"/>
        </c:dLbls>
        <c:gapWidth val="150"/>
        <c:axId val="229082088"/>
        <c:axId val="22908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229082088"/>
        <c:axId val="229081696"/>
      </c:lineChart>
      <c:dateAx>
        <c:axId val="229082088"/>
        <c:scaling>
          <c:orientation val="minMax"/>
        </c:scaling>
        <c:delete val="1"/>
        <c:axPos val="b"/>
        <c:numFmt formatCode="ge" sourceLinked="1"/>
        <c:majorTickMark val="none"/>
        <c:minorTickMark val="none"/>
        <c:tickLblPos val="none"/>
        <c:crossAx val="229081696"/>
        <c:crosses val="autoZero"/>
        <c:auto val="1"/>
        <c:lblOffset val="100"/>
        <c:baseTimeUnit val="years"/>
      </c:dateAx>
      <c:valAx>
        <c:axId val="229081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9082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43.62</c:v>
                </c:pt>
                <c:pt idx="1">
                  <c:v>45</c:v>
                </c:pt>
                <c:pt idx="2">
                  <c:v>46.82</c:v>
                </c:pt>
                <c:pt idx="3">
                  <c:v>48.61</c:v>
                </c:pt>
                <c:pt idx="4">
                  <c:v>50.73</c:v>
                </c:pt>
              </c:numCache>
            </c:numRef>
          </c:val>
        </c:ser>
        <c:dLbls>
          <c:showLegendKey val="0"/>
          <c:showVal val="0"/>
          <c:showCatName val="0"/>
          <c:showSerName val="0"/>
          <c:showPercent val="0"/>
          <c:showBubbleSize val="0"/>
        </c:dLbls>
        <c:gapWidth val="150"/>
        <c:axId val="224999104"/>
        <c:axId val="278240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224999104"/>
        <c:axId val="278240680"/>
      </c:lineChart>
      <c:dateAx>
        <c:axId val="224999104"/>
        <c:scaling>
          <c:orientation val="minMax"/>
        </c:scaling>
        <c:delete val="1"/>
        <c:axPos val="b"/>
        <c:numFmt formatCode="ge" sourceLinked="1"/>
        <c:majorTickMark val="none"/>
        <c:minorTickMark val="none"/>
        <c:tickLblPos val="none"/>
        <c:crossAx val="278240680"/>
        <c:crosses val="autoZero"/>
        <c:auto val="1"/>
        <c:lblOffset val="100"/>
        <c:baseTimeUnit val="years"/>
      </c:dateAx>
      <c:valAx>
        <c:axId val="278240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99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1.71</c:v>
                </c:pt>
                <c:pt idx="1">
                  <c:v>2.2999999999999998</c:v>
                </c:pt>
                <c:pt idx="2">
                  <c:v>3.1</c:v>
                </c:pt>
                <c:pt idx="3">
                  <c:v>3.5</c:v>
                </c:pt>
                <c:pt idx="4">
                  <c:v>3.8</c:v>
                </c:pt>
              </c:numCache>
            </c:numRef>
          </c:val>
        </c:ser>
        <c:dLbls>
          <c:showLegendKey val="0"/>
          <c:showVal val="0"/>
          <c:showCatName val="0"/>
          <c:showSerName val="0"/>
          <c:showPercent val="0"/>
          <c:showBubbleSize val="0"/>
        </c:dLbls>
        <c:gapWidth val="150"/>
        <c:axId val="278241856"/>
        <c:axId val="278242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278241856"/>
        <c:axId val="278242248"/>
      </c:lineChart>
      <c:dateAx>
        <c:axId val="278241856"/>
        <c:scaling>
          <c:orientation val="minMax"/>
        </c:scaling>
        <c:delete val="1"/>
        <c:axPos val="b"/>
        <c:numFmt formatCode="ge" sourceLinked="1"/>
        <c:majorTickMark val="none"/>
        <c:minorTickMark val="none"/>
        <c:tickLblPos val="none"/>
        <c:crossAx val="278242248"/>
        <c:crosses val="autoZero"/>
        <c:auto val="1"/>
        <c:lblOffset val="100"/>
        <c:baseTimeUnit val="years"/>
      </c:dateAx>
      <c:valAx>
        <c:axId val="278242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24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14.63</c:v>
                </c:pt>
                <c:pt idx="1">
                  <c:v>7.25</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278243424"/>
        <c:axId val="278243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278243424"/>
        <c:axId val="278243816"/>
      </c:lineChart>
      <c:dateAx>
        <c:axId val="278243424"/>
        <c:scaling>
          <c:orientation val="minMax"/>
        </c:scaling>
        <c:delete val="1"/>
        <c:axPos val="b"/>
        <c:numFmt formatCode="ge" sourceLinked="1"/>
        <c:majorTickMark val="none"/>
        <c:minorTickMark val="none"/>
        <c:tickLblPos val="none"/>
        <c:crossAx val="278243816"/>
        <c:crosses val="autoZero"/>
        <c:auto val="1"/>
        <c:lblOffset val="100"/>
        <c:baseTimeUnit val="years"/>
      </c:dateAx>
      <c:valAx>
        <c:axId val="278243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824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325.33999999999997</c:v>
                </c:pt>
                <c:pt idx="1">
                  <c:v>476.35</c:v>
                </c:pt>
                <c:pt idx="2">
                  <c:v>783.6</c:v>
                </c:pt>
                <c:pt idx="3">
                  <c:v>1382.49</c:v>
                </c:pt>
                <c:pt idx="4">
                  <c:v>279.77</c:v>
                </c:pt>
              </c:numCache>
            </c:numRef>
          </c:val>
        </c:ser>
        <c:dLbls>
          <c:showLegendKey val="0"/>
          <c:showVal val="0"/>
          <c:showCatName val="0"/>
          <c:showSerName val="0"/>
          <c:showPercent val="0"/>
          <c:showBubbleSize val="0"/>
        </c:dLbls>
        <c:gapWidth val="150"/>
        <c:axId val="278244992"/>
        <c:axId val="278245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278244992"/>
        <c:axId val="278245384"/>
      </c:lineChart>
      <c:dateAx>
        <c:axId val="278244992"/>
        <c:scaling>
          <c:orientation val="minMax"/>
        </c:scaling>
        <c:delete val="1"/>
        <c:axPos val="b"/>
        <c:numFmt formatCode="ge" sourceLinked="1"/>
        <c:majorTickMark val="none"/>
        <c:minorTickMark val="none"/>
        <c:tickLblPos val="none"/>
        <c:crossAx val="278245384"/>
        <c:crosses val="autoZero"/>
        <c:auto val="1"/>
        <c:lblOffset val="100"/>
        <c:baseTimeUnit val="years"/>
      </c:dateAx>
      <c:valAx>
        <c:axId val="278245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824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401.73</c:v>
                </c:pt>
                <c:pt idx="1">
                  <c:v>358.72</c:v>
                </c:pt>
                <c:pt idx="2">
                  <c:v>342.33</c:v>
                </c:pt>
                <c:pt idx="3">
                  <c:v>332.09</c:v>
                </c:pt>
                <c:pt idx="4">
                  <c:v>323.04000000000002</c:v>
                </c:pt>
              </c:numCache>
            </c:numRef>
          </c:val>
        </c:ser>
        <c:dLbls>
          <c:showLegendKey val="0"/>
          <c:showVal val="0"/>
          <c:showCatName val="0"/>
          <c:showSerName val="0"/>
          <c:showPercent val="0"/>
          <c:showBubbleSize val="0"/>
        </c:dLbls>
        <c:gapWidth val="150"/>
        <c:axId val="278246560"/>
        <c:axId val="278246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278246560"/>
        <c:axId val="278246952"/>
      </c:lineChart>
      <c:dateAx>
        <c:axId val="278246560"/>
        <c:scaling>
          <c:orientation val="minMax"/>
        </c:scaling>
        <c:delete val="1"/>
        <c:axPos val="b"/>
        <c:numFmt formatCode="ge" sourceLinked="1"/>
        <c:majorTickMark val="none"/>
        <c:minorTickMark val="none"/>
        <c:tickLblPos val="none"/>
        <c:crossAx val="278246952"/>
        <c:crosses val="autoZero"/>
        <c:auto val="1"/>
        <c:lblOffset val="100"/>
        <c:baseTimeUnit val="years"/>
      </c:dateAx>
      <c:valAx>
        <c:axId val="278246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824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99.01</c:v>
                </c:pt>
                <c:pt idx="1">
                  <c:v>105.61</c:v>
                </c:pt>
                <c:pt idx="2">
                  <c:v>103.97</c:v>
                </c:pt>
                <c:pt idx="3">
                  <c:v>101.67</c:v>
                </c:pt>
                <c:pt idx="4">
                  <c:v>98.69</c:v>
                </c:pt>
              </c:numCache>
            </c:numRef>
          </c:val>
        </c:ser>
        <c:dLbls>
          <c:showLegendKey val="0"/>
          <c:showVal val="0"/>
          <c:showCatName val="0"/>
          <c:showSerName val="0"/>
          <c:showPercent val="0"/>
          <c:showBubbleSize val="0"/>
        </c:dLbls>
        <c:gapWidth val="150"/>
        <c:axId val="278248128"/>
        <c:axId val="28643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278248128"/>
        <c:axId val="286430176"/>
      </c:lineChart>
      <c:dateAx>
        <c:axId val="278248128"/>
        <c:scaling>
          <c:orientation val="minMax"/>
        </c:scaling>
        <c:delete val="1"/>
        <c:axPos val="b"/>
        <c:numFmt formatCode="ge" sourceLinked="1"/>
        <c:majorTickMark val="none"/>
        <c:minorTickMark val="none"/>
        <c:tickLblPos val="none"/>
        <c:crossAx val="286430176"/>
        <c:crosses val="autoZero"/>
        <c:auto val="1"/>
        <c:lblOffset val="100"/>
        <c:baseTimeUnit val="years"/>
      </c:dateAx>
      <c:valAx>
        <c:axId val="28643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24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140.12</c:v>
                </c:pt>
                <c:pt idx="1">
                  <c:v>143.33000000000001</c:v>
                </c:pt>
                <c:pt idx="2">
                  <c:v>146.22999999999999</c:v>
                </c:pt>
                <c:pt idx="3">
                  <c:v>149.36000000000001</c:v>
                </c:pt>
                <c:pt idx="4">
                  <c:v>154.26</c:v>
                </c:pt>
              </c:numCache>
            </c:numRef>
          </c:val>
        </c:ser>
        <c:dLbls>
          <c:showLegendKey val="0"/>
          <c:showVal val="0"/>
          <c:showCatName val="0"/>
          <c:showSerName val="0"/>
          <c:showPercent val="0"/>
          <c:showBubbleSize val="0"/>
        </c:dLbls>
        <c:gapWidth val="150"/>
        <c:axId val="286431352"/>
        <c:axId val="28643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286431352"/>
        <c:axId val="286431744"/>
      </c:lineChart>
      <c:dateAx>
        <c:axId val="286431352"/>
        <c:scaling>
          <c:orientation val="minMax"/>
        </c:scaling>
        <c:delete val="1"/>
        <c:axPos val="b"/>
        <c:numFmt formatCode="ge" sourceLinked="1"/>
        <c:majorTickMark val="none"/>
        <c:minorTickMark val="none"/>
        <c:tickLblPos val="none"/>
        <c:crossAx val="286431744"/>
        <c:crosses val="autoZero"/>
        <c:auto val="1"/>
        <c:lblOffset val="100"/>
        <c:baseTimeUnit val="years"/>
      </c:dateAx>
      <c:valAx>
        <c:axId val="28643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431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L50"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渋川市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f>データ!Q6</f>
        <v>81609</v>
      </c>
      <c r="AJ8" s="75"/>
      <c r="AK8" s="75"/>
      <c r="AL8" s="75"/>
      <c r="AM8" s="75"/>
      <c r="AN8" s="75"/>
      <c r="AO8" s="75"/>
      <c r="AP8" s="76"/>
      <c r="AQ8" s="57">
        <f>データ!R6</f>
        <v>240.27</v>
      </c>
      <c r="AR8" s="57"/>
      <c r="AS8" s="57"/>
      <c r="AT8" s="57"/>
      <c r="AU8" s="57"/>
      <c r="AV8" s="57"/>
      <c r="AW8" s="57"/>
      <c r="AX8" s="57"/>
      <c r="AY8" s="57">
        <f>データ!S6</f>
        <v>339.66</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70.069999999999993</v>
      </c>
      <c r="K10" s="57"/>
      <c r="L10" s="57"/>
      <c r="M10" s="57"/>
      <c r="N10" s="57"/>
      <c r="O10" s="57"/>
      <c r="P10" s="57"/>
      <c r="Q10" s="57"/>
      <c r="R10" s="57">
        <f>データ!O6</f>
        <v>98.51</v>
      </c>
      <c r="S10" s="57"/>
      <c r="T10" s="57"/>
      <c r="U10" s="57"/>
      <c r="V10" s="57"/>
      <c r="W10" s="57"/>
      <c r="X10" s="57"/>
      <c r="Y10" s="57"/>
      <c r="Z10" s="65">
        <f>データ!P6</f>
        <v>2250</v>
      </c>
      <c r="AA10" s="65"/>
      <c r="AB10" s="65"/>
      <c r="AC10" s="65"/>
      <c r="AD10" s="65"/>
      <c r="AE10" s="65"/>
      <c r="AF10" s="65"/>
      <c r="AG10" s="65"/>
      <c r="AH10" s="2"/>
      <c r="AI10" s="65">
        <f>データ!T6</f>
        <v>68843</v>
      </c>
      <c r="AJ10" s="65"/>
      <c r="AK10" s="65"/>
      <c r="AL10" s="65"/>
      <c r="AM10" s="65"/>
      <c r="AN10" s="65"/>
      <c r="AO10" s="65"/>
      <c r="AP10" s="65"/>
      <c r="AQ10" s="57">
        <f>データ!U6</f>
        <v>80.63</v>
      </c>
      <c r="AR10" s="57"/>
      <c r="AS10" s="57"/>
      <c r="AT10" s="57"/>
      <c r="AU10" s="57"/>
      <c r="AV10" s="57"/>
      <c r="AW10" s="57"/>
      <c r="AX10" s="57"/>
      <c r="AY10" s="57">
        <f>データ!V6</f>
        <v>853.81</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102083</v>
      </c>
      <c r="D6" s="31">
        <f t="shared" si="3"/>
        <v>46</v>
      </c>
      <c r="E6" s="31">
        <f t="shared" si="3"/>
        <v>1</v>
      </c>
      <c r="F6" s="31">
        <f t="shared" si="3"/>
        <v>0</v>
      </c>
      <c r="G6" s="31">
        <f t="shared" si="3"/>
        <v>1</v>
      </c>
      <c r="H6" s="31" t="str">
        <f t="shared" si="3"/>
        <v>群馬県　渋川市</v>
      </c>
      <c r="I6" s="31" t="str">
        <f t="shared" si="3"/>
        <v>法適用</v>
      </c>
      <c r="J6" s="31" t="str">
        <f t="shared" si="3"/>
        <v>水道事業</v>
      </c>
      <c r="K6" s="31" t="str">
        <f t="shared" si="3"/>
        <v>末端給水事業</v>
      </c>
      <c r="L6" s="31" t="str">
        <f t="shared" si="3"/>
        <v>A4</v>
      </c>
      <c r="M6" s="32" t="str">
        <f t="shared" si="3"/>
        <v>-</v>
      </c>
      <c r="N6" s="32">
        <f t="shared" si="3"/>
        <v>70.069999999999993</v>
      </c>
      <c r="O6" s="32">
        <f t="shared" si="3"/>
        <v>98.51</v>
      </c>
      <c r="P6" s="32">
        <f t="shared" si="3"/>
        <v>2250</v>
      </c>
      <c r="Q6" s="32">
        <f t="shared" si="3"/>
        <v>81609</v>
      </c>
      <c r="R6" s="32">
        <f t="shared" si="3"/>
        <v>240.27</v>
      </c>
      <c r="S6" s="32">
        <f t="shared" si="3"/>
        <v>339.66</v>
      </c>
      <c r="T6" s="32">
        <f t="shared" si="3"/>
        <v>68843</v>
      </c>
      <c r="U6" s="32">
        <f t="shared" si="3"/>
        <v>80.63</v>
      </c>
      <c r="V6" s="32">
        <f t="shared" si="3"/>
        <v>853.81</v>
      </c>
      <c r="W6" s="33">
        <f>IF(W7="",NA(),W7)</f>
        <v>103.71</v>
      </c>
      <c r="X6" s="33">
        <f t="shared" ref="X6:AF6" si="4">IF(X7="",NA(),X7)</f>
        <v>109.65</v>
      </c>
      <c r="Y6" s="33">
        <f t="shared" si="4"/>
        <v>108.89</v>
      </c>
      <c r="Z6" s="33">
        <f t="shared" si="4"/>
        <v>107.42</v>
      </c>
      <c r="AA6" s="33">
        <f t="shared" si="4"/>
        <v>104.49</v>
      </c>
      <c r="AB6" s="33">
        <f t="shared" si="4"/>
        <v>108.89</v>
      </c>
      <c r="AC6" s="33">
        <f t="shared" si="4"/>
        <v>107.68</v>
      </c>
      <c r="AD6" s="33">
        <f t="shared" si="4"/>
        <v>108.24</v>
      </c>
      <c r="AE6" s="33">
        <f t="shared" si="4"/>
        <v>107.8</v>
      </c>
      <c r="AF6" s="33">
        <f t="shared" si="4"/>
        <v>111.96</v>
      </c>
      <c r="AG6" s="32" t="str">
        <f>IF(AG7="","",IF(AG7="-","【-】","【"&amp;SUBSTITUTE(TEXT(AG7,"#,##0.00"),"-","△")&amp;"】"))</f>
        <v>【113.03】</v>
      </c>
      <c r="AH6" s="33">
        <f>IF(AH7="",NA(),AH7)</f>
        <v>14.63</v>
      </c>
      <c r="AI6" s="33">
        <f t="shared" ref="AI6:AQ6" si="5">IF(AI7="",NA(),AI7)</f>
        <v>7.25</v>
      </c>
      <c r="AJ6" s="32">
        <f t="shared" si="5"/>
        <v>0</v>
      </c>
      <c r="AK6" s="32">
        <f t="shared" si="5"/>
        <v>0</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325.33999999999997</v>
      </c>
      <c r="AT6" s="33">
        <f t="shared" ref="AT6:BB6" si="6">IF(AT7="",NA(),AT7)</f>
        <v>476.35</v>
      </c>
      <c r="AU6" s="33">
        <f t="shared" si="6"/>
        <v>783.6</v>
      </c>
      <c r="AV6" s="33">
        <f t="shared" si="6"/>
        <v>1382.49</v>
      </c>
      <c r="AW6" s="33">
        <f t="shared" si="6"/>
        <v>279.77</v>
      </c>
      <c r="AX6" s="33">
        <f t="shared" si="6"/>
        <v>699.11</v>
      </c>
      <c r="AY6" s="33">
        <f t="shared" si="6"/>
        <v>695.41</v>
      </c>
      <c r="AZ6" s="33">
        <f t="shared" si="6"/>
        <v>701</v>
      </c>
      <c r="BA6" s="33">
        <f t="shared" si="6"/>
        <v>739.59</v>
      </c>
      <c r="BB6" s="33">
        <f t="shared" si="6"/>
        <v>335.95</v>
      </c>
      <c r="BC6" s="32" t="str">
        <f>IF(BC7="","",IF(BC7="-","【-】","【"&amp;SUBSTITUTE(TEXT(BC7,"#,##0.00"),"-","△")&amp;"】"))</f>
        <v>【264.16】</v>
      </c>
      <c r="BD6" s="33">
        <f>IF(BD7="",NA(),BD7)</f>
        <v>401.73</v>
      </c>
      <c r="BE6" s="33">
        <f t="shared" ref="BE6:BM6" si="7">IF(BE7="",NA(),BE7)</f>
        <v>358.72</v>
      </c>
      <c r="BF6" s="33">
        <f t="shared" si="7"/>
        <v>342.33</v>
      </c>
      <c r="BG6" s="33">
        <f t="shared" si="7"/>
        <v>332.09</v>
      </c>
      <c r="BH6" s="33">
        <f t="shared" si="7"/>
        <v>323.04000000000002</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99.01</v>
      </c>
      <c r="BP6" s="33">
        <f t="shared" ref="BP6:BX6" si="8">IF(BP7="",NA(),BP7)</f>
        <v>105.61</v>
      </c>
      <c r="BQ6" s="33">
        <f t="shared" si="8"/>
        <v>103.97</v>
      </c>
      <c r="BR6" s="33">
        <f t="shared" si="8"/>
        <v>101.67</v>
      </c>
      <c r="BS6" s="33">
        <f t="shared" si="8"/>
        <v>98.69</v>
      </c>
      <c r="BT6" s="33">
        <f t="shared" si="8"/>
        <v>101.27</v>
      </c>
      <c r="BU6" s="33">
        <f t="shared" si="8"/>
        <v>99.61</v>
      </c>
      <c r="BV6" s="33">
        <f t="shared" si="8"/>
        <v>100.27</v>
      </c>
      <c r="BW6" s="33">
        <f t="shared" si="8"/>
        <v>99.46</v>
      </c>
      <c r="BX6" s="33">
        <f t="shared" si="8"/>
        <v>105.21</v>
      </c>
      <c r="BY6" s="32" t="str">
        <f>IF(BY7="","",IF(BY7="-","【-】","【"&amp;SUBSTITUTE(TEXT(BY7,"#,##0.00"),"-","△")&amp;"】"))</f>
        <v>【104.60】</v>
      </c>
      <c r="BZ6" s="33">
        <f>IF(BZ7="",NA(),BZ7)</f>
        <v>140.12</v>
      </c>
      <c r="CA6" s="33">
        <f t="shared" ref="CA6:CI6" si="9">IF(CA7="",NA(),CA7)</f>
        <v>143.33000000000001</v>
      </c>
      <c r="CB6" s="33">
        <f t="shared" si="9"/>
        <v>146.22999999999999</v>
      </c>
      <c r="CC6" s="33">
        <f t="shared" si="9"/>
        <v>149.36000000000001</v>
      </c>
      <c r="CD6" s="33">
        <f t="shared" si="9"/>
        <v>154.26</v>
      </c>
      <c r="CE6" s="33">
        <f t="shared" si="9"/>
        <v>167.74</v>
      </c>
      <c r="CF6" s="33">
        <f t="shared" si="9"/>
        <v>169.59</v>
      </c>
      <c r="CG6" s="33">
        <f t="shared" si="9"/>
        <v>169.62</v>
      </c>
      <c r="CH6" s="33">
        <f t="shared" si="9"/>
        <v>171.78</v>
      </c>
      <c r="CI6" s="33">
        <f t="shared" si="9"/>
        <v>162.59</v>
      </c>
      <c r="CJ6" s="32" t="str">
        <f>IF(CJ7="","",IF(CJ7="-","【-】","【"&amp;SUBSTITUTE(TEXT(CJ7,"#,##0.00"),"-","△")&amp;"】"))</f>
        <v>【164.21】</v>
      </c>
      <c r="CK6" s="33">
        <f>IF(CK7="",NA(),CK7)</f>
        <v>53.88</v>
      </c>
      <c r="CL6" s="33">
        <f t="shared" ref="CL6:CT6" si="10">IF(CL7="",NA(),CL7)</f>
        <v>52.48</v>
      </c>
      <c r="CM6" s="33">
        <f t="shared" si="10"/>
        <v>53</v>
      </c>
      <c r="CN6" s="33">
        <f t="shared" si="10"/>
        <v>51.69</v>
      </c>
      <c r="CO6" s="33">
        <f t="shared" si="10"/>
        <v>50.34</v>
      </c>
      <c r="CP6" s="33">
        <f t="shared" si="10"/>
        <v>60.83</v>
      </c>
      <c r="CQ6" s="33">
        <f t="shared" si="10"/>
        <v>60.04</v>
      </c>
      <c r="CR6" s="33">
        <f t="shared" si="10"/>
        <v>59.88</v>
      </c>
      <c r="CS6" s="33">
        <f t="shared" si="10"/>
        <v>59.68</v>
      </c>
      <c r="CT6" s="33">
        <f t="shared" si="10"/>
        <v>59.17</v>
      </c>
      <c r="CU6" s="32" t="str">
        <f>IF(CU7="","",IF(CU7="-","【-】","【"&amp;SUBSTITUTE(TEXT(CU7,"#,##0.00"),"-","△")&amp;"】"))</f>
        <v>【59.80】</v>
      </c>
      <c r="CV6" s="33">
        <f>IF(CV7="",NA(),CV7)</f>
        <v>81.62</v>
      </c>
      <c r="CW6" s="33">
        <f t="shared" ref="CW6:DE6" si="11">IF(CW7="",NA(),CW7)</f>
        <v>81.19</v>
      </c>
      <c r="CX6" s="33">
        <f t="shared" si="11"/>
        <v>80.38</v>
      </c>
      <c r="CY6" s="33">
        <f t="shared" si="11"/>
        <v>80.72</v>
      </c>
      <c r="CZ6" s="33">
        <f t="shared" si="11"/>
        <v>80.209999999999994</v>
      </c>
      <c r="DA6" s="33">
        <f t="shared" si="11"/>
        <v>87.92</v>
      </c>
      <c r="DB6" s="33">
        <f t="shared" si="11"/>
        <v>87.33</v>
      </c>
      <c r="DC6" s="33">
        <f t="shared" si="11"/>
        <v>87.65</v>
      </c>
      <c r="DD6" s="33">
        <f t="shared" si="11"/>
        <v>87.63</v>
      </c>
      <c r="DE6" s="33">
        <f t="shared" si="11"/>
        <v>87.6</v>
      </c>
      <c r="DF6" s="32" t="str">
        <f>IF(DF7="","",IF(DF7="-","【-】","【"&amp;SUBSTITUTE(TEXT(DF7,"#,##0.00"),"-","△")&amp;"】"))</f>
        <v>【89.78】</v>
      </c>
      <c r="DG6" s="33">
        <f>IF(DG7="",NA(),DG7)</f>
        <v>43.62</v>
      </c>
      <c r="DH6" s="33">
        <f t="shared" ref="DH6:DP6" si="12">IF(DH7="",NA(),DH7)</f>
        <v>45</v>
      </c>
      <c r="DI6" s="33">
        <f t="shared" si="12"/>
        <v>46.82</v>
      </c>
      <c r="DJ6" s="33">
        <f t="shared" si="12"/>
        <v>48.61</v>
      </c>
      <c r="DK6" s="33">
        <f t="shared" si="12"/>
        <v>50.73</v>
      </c>
      <c r="DL6" s="33">
        <f t="shared" si="12"/>
        <v>36.700000000000003</v>
      </c>
      <c r="DM6" s="33">
        <f t="shared" si="12"/>
        <v>37.71</v>
      </c>
      <c r="DN6" s="33">
        <f t="shared" si="12"/>
        <v>38.69</v>
      </c>
      <c r="DO6" s="33">
        <f t="shared" si="12"/>
        <v>39.65</v>
      </c>
      <c r="DP6" s="33">
        <f t="shared" si="12"/>
        <v>45.25</v>
      </c>
      <c r="DQ6" s="32" t="str">
        <f>IF(DQ7="","",IF(DQ7="-","【-】","【"&amp;SUBSTITUTE(TEXT(DQ7,"#,##0.00"),"-","△")&amp;"】"))</f>
        <v>【46.31】</v>
      </c>
      <c r="DR6" s="33">
        <f>IF(DR7="",NA(),DR7)</f>
        <v>1.71</v>
      </c>
      <c r="DS6" s="33">
        <f t="shared" ref="DS6:EA6" si="13">IF(DS7="",NA(),DS7)</f>
        <v>2.2999999999999998</v>
      </c>
      <c r="DT6" s="33">
        <f t="shared" si="13"/>
        <v>3.1</v>
      </c>
      <c r="DU6" s="33">
        <f t="shared" si="13"/>
        <v>3.5</v>
      </c>
      <c r="DV6" s="33">
        <f t="shared" si="13"/>
        <v>3.8</v>
      </c>
      <c r="DW6" s="33">
        <f t="shared" si="13"/>
        <v>6.92</v>
      </c>
      <c r="DX6" s="33">
        <f t="shared" si="13"/>
        <v>7.67</v>
      </c>
      <c r="DY6" s="33">
        <f t="shared" si="13"/>
        <v>8.4</v>
      </c>
      <c r="DZ6" s="33">
        <f t="shared" si="13"/>
        <v>9.7100000000000009</v>
      </c>
      <c r="EA6" s="33">
        <f t="shared" si="13"/>
        <v>10.71</v>
      </c>
      <c r="EB6" s="32" t="str">
        <f>IF(EB7="","",IF(EB7="-","【-】","【"&amp;SUBSTITUTE(TEXT(EB7,"#,##0.00"),"-","△")&amp;"】"))</f>
        <v>【12.42】</v>
      </c>
      <c r="EC6" s="33">
        <f>IF(EC7="",NA(),EC7)</f>
        <v>1.92</v>
      </c>
      <c r="ED6" s="33">
        <f t="shared" ref="ED6:EL6" si="14">IF(ED7="",NA(),ED7)</f>
        <v>1.57</v>
      </c>
      <c r="EE6" s="33">
        <f t="shared" si="14"/>
        <v>0.84</v>
      </c>
      <c r="EF6" s="33">
        <f t="shared" si="14"/>
        <v>0.51</v>
      </c>
      <c r="EG6" s="33">
        <f t="shared" si="14"/>
        <v>0.45</v>
      </c>
      <c r="EH6" s="33">
        <f t="shared" si="14"/>
        <v>0.82</v>
      </c>
      <c r="EI6" s="33">
        <f t="shared" si="14"/>
        <v>0.84</v>
      </c>
      <c r="EJ6" s="33">
        <f t="shared" si="14"/>
        <v>0.78</v>
      </c>
      <c r="EK6" s="33">
        <f t="shared" si="14"/>
        <v>0.83</v>
      </c>
      <c r="EL6" s="33">
        <f t="shared" si="14"/>
        <v>0.72</v>
      </c>
      <c r="EM6" s="32" t="str">
        <f>IF(EM7="","",IF(EM7="-","【-】","【"&amp;SUBSTITUTE(TEXT(EM7,"#,##0.00"),"-","△")&amp;"】"))</f>
        <v>【0.78】</v>
      </c>
    </row>
    <row r="7" spans="1:143" s="34" customFormat="1">
      <c r="A7" s="26"/>
      <c r="B7" s="35">
        <v>2014</v>
      </c>
      <c r="C7" s="35">
        <v>102083</v>
      </c>
      <c r="D7" s="35">
        <v>46</v>
      </c>
      <c r="E7" s="35">
        <v>1</v>
      </c>
      <c r="F7" s="35">
        <v>0</v>
      </c>
      <c r="G7" s="35">
        <v>1</v>
      </c>
      <c r="H7" s="35" t="s">
        <v>93</v>
      </c>
      <c r="I7" s="35" t="s">
        <v>94</v>
      </c>
      <c r="J7" s="35" t="s">
        <v>95</v>
      </c>
      <c r="K7" s="35" t="s">
        <v>96</v>
      </c>
      <c r="L7" s="35" t="s">
        <v>97</v>
      </c>
      <c r="M7" s="36" t="s">
        <v>98</v>
      </c>
      <c r="N7" s="36">
        <v>70.069999999999993</v>
      </c>
      <c r="O7" s="36">
        <v>98.51</v>
      </c>
      <c r="P7" s="36">
        <v>2250</v>
      </c>
      <c r="Q7" s="36">
        <v>81609</v>
      </c>
      <c r="R7" s="36">
        <v>240.27</v>
      </c>
      <c r="S7" s="36">
        <v>339.66</v>
      </c>
      <c r="T7" s="36">
        <v>68843</v>
      </c>
      <c r="U7" s="36">
        <v>80.63</v>
      </c>
      <c r="V7" s="36">
        <v>853.81</v>
      </c>
      <c r="W7" s="36">
        <v>103.71</v>
      </c>
      <c r="X7" s="36">
        <v>109.65</v>
      </c>
      <c r="Y7" s="36">
        <v>108.89</v>
      </c>
      <c r="Z7" s="36">
        <v>107.42</v>
      </c>
      <c r="AA7" s="36">
        <v>104.49</v>
      </c>
      <c r="AB7" s="36">
        <v>108.89</v>
      </c>
      <c r="AC7" s="36">
        <v>107.68</v>
      </c>
      <c r="AD7" s="36">
        <v>108.24</v>
      </c>
      <c r="AE7" s="36">
        <v>107.8</v>
      </c>
      <c r="AF7" s="36">
        <v>111.96</v>
      </c>
      <c r="AG7" s="36">
        <v>113.03</v>
      </c>
      <c r="AH7" s="36">
        <v>14.63</v>
      </c>
      <c r="AI7" s="36">
        <v>7.25</v>
      </c>
      <c r="AJ7" s="36">
        <v>0</v>
      </c>
      <c r="AK7" s="36">
        <v>0</v>
      </c>
      <c r="AL7" s="36">
        <v>0</v>
      </c>
      <c r="AM7" s="36">
        <v>4.4400000000000004</v>
      </c>
      <c r="AN7" s="36">
        <v>4.67</v>
      </c>
      <c r="AO7" s="36">
        <v>4.46</v>
      </c>
      <c r="AP7" s="36">
        <v>4.3899999999999997</v>
      </c>
      <c r="AQ7" s="36">
        <v>0.41</v>
      </c>
      <c r="AR7" s="36">
        <v>0.81</v>
      </c>
      <c r="AS7" s="36">
        <v>325.33999999999997</v>
      </c>
      <c r="AT7" s="36">
        <v>476.35</v>
      </c>
      <c r="AU7" s="36">
        <v>783.6</v>
      </c>
      <c r="AV7" s="36">
        <v>1382.49</v>
      </c>
      <c r="AW7" s="36">
        <v>279.77</v>
      </c>
      <c r="AX7" s="36">
        <v>699.11</v>
      </c>
      <c r="AY7" s="36">
        <v>695.41</v>
      </c>
      <c r="AZ7" s="36">
        <v>701</v>
      </c>
      <c r="BA7" s="36">
        <v>739.59</v>
      </c>
      <c r="BB7" s="36">
        <v>335.95</v>
      </c>
      <c r="BC7" s="36">
        <v>264.16000000000003</v>
      </c>
      <c r="BD7" s="36">
        <v>401.73</v>
      </c>
      <c r="BE7" s="36">
        <v>358.72</v>
      </c>
      <c r="BF7" s="36">
        <v>342.33</v>
      </c>
      <c r="BG7" s="36">
        <v>332.09</v>
      </c>
      <c r="BH7" s="36">
        <v>323.04000000000002</v>
      </c>
      <c r="BI7" s="36">
        <v>339.69</v>
      </c>
      <c r="BJ7" s="36">
        <v>343.45</v>
      </c>
      <c r="BK7" s="36">
        <v>330.99</v>
      </c>
      <c r="BL7" s="36">
        <v>324.08999999999997</v>
      </c>
      <c r="BM7" s="36">
        <v>319.82</v>
      </c>
      <c r="BN7" s="36">
        <v>283.72000000000003</v>
      </c>
      <c r="BO7" s="36">
        <v>99.01</v>
      </c>
      <c r="BP7" s="36">
        <v>105.61</v>
      </c>
      <c r="BQ7" s="36">
        <v>103.97</v>
      </c>
      <c r="BR7" s="36">
        <v>101.67</v>
      </c>
      <c r="BS7" s="36">
        <v>98.69</v>
      </c>
      <c r="BT7" s="36">
        <v>101.27</v>
      </c>
      <c r="BU7" s="36">
        <v>99.61</v>
      </c>
      <c r="BV7" s="36">
        <v>100.27</v>
      </c>
      <c r="BW7" s="36">
        <v>99.46</v>
      </c>
      <c r="BX7" s="36">
        <v>105.21</v>
      </c>
      <c r="BY7" s="36">
        <v>104.6</v>
      </c>
      <c r="BZ7" s="36">
        <v>140.12</v>
      </c>
      <c r="CA7" s="36">
        <v>143.33000000000001</v>
      </c>
      <c r="CB7" s="36">
        <v>146.22999999999999</v>
      </c>
      <c r="CC7" s="36">
        <v>149.36000000000001</v>
      </c>
      <c r="CD7" s="36">
        <v>154.26</v>
      </c>
      <c r="CE7" s="36">
        <v>167.74</v>
      </c>
      <c r="CF7" s="36">
        <v>169.59</v>
      </c>
      <c r="CG7" s="36">
        <v>169.62</v>
      </c>
      <c r="CH7" s="36">
        <v>171.78</v>
      </c>
      <c r="CI7" s="36">
        <v>162.59</v>
      </c>
      <c r="CJ7" s="36">
        <v>164.21</v>
      </c>
      <c r="CK7" s="36">
        <v>53.88</v>
      </c>
      <c r="CL7" s="36">
        <v>52.48</v>
      </c>
      <c r="CM7" s="36">
        <v>53</v>
      </c>
      <c r="CN7" s="36">
        <v>51.69</v>
      </c>
      <c r="CO7" s="36">
        <v>50.34</v>
      </c>
      <c r="CP7" s="36">
        <v>60.83</v>
      </c>
      <c r="CQ7" s="36">
        <v>60.04</v>
      </c>
      <c r="CR7" s="36">
        <v>59.88</v>
      </c>
      <c r="CS7" s="36">
        <v>59.68</v>
      </c>
      <c r="CT7" s="36">
        <v>59.17</v>
      </c>
      <c r="CU7" s="36">
        <v>59.8</v>
      </c>
      <c r="CV7" s="36">
        <v>81.62</v>
      </c>
      <c r="CW7" s="36">
        <v>81.19</v>
      </c>
      <c r="CX7" s="36">
        <v>80.38</v>
      </c>
      <c r="CY7" s="36">
        <v>80.72</v>
      </c>
      <c r="CZ7" s="36">
        <v>80.209999999999994</v>
      </c>
      <c r="DA7" s="36">
        <v>87.92</v>
      </c>
      <c r="DB7" s="36">
        <v>87.33</v>
      </c>
      <c r="DC7" s="36">
        <v>87.65</v>
      </c>
      <c r="DD7" s="36">
        <v>87.63</v>
      </c>
      <c r="DE7" s="36">
        <v>87.6</v>
      </c>
      <c r="DF7" s="36">
        <v>89.78</v>
      </c>
      <c r="DG7" s="36">
        <v>43.62</v>
      </c>
      <c r="DH7" s="36">
        <v>45</v>
      </c>
      <c r="DI7" s="36">
        <v>46.82</v>
      </c>
      <c r="DJ7" s="36">
        <v>48.61</v>
      </c>
      <c r="DK7" s="36">
        <v>50.73</v>
      </c>
      <c r="DL7" s="36">
        <v>36.700000000000003</v>
      </c>
      <c r="DM7" s="36">
        <v>37.71</v>
      </c>
      <c r="DN7" s="36">
        <v>38.69</v>
      </c>
      <c r="DO7" s="36">
        <v>39.65</v>
      </c>
      <c r="DP7" s="36">
        <v>45.25</v>
      </c>
      <c r="DQ7" s="36">
        <v>46.31</v>
      </c>
      <c r="DR7" s="36">
        <v>1.71</v>
      </c>
      <c r="DS7" s="36">
        <v>2.2999999999999998</v>
      </c>
      <c r="DT7" s="36">
        <v>3.1</v>
      </c>
      <c r="DU7" s="36">
        <v>3.5</v>
      </c>
      <c r="DV7" s="36">
        <v>3.8</v>
      </c>
      <c r="DW7" s="36">
        <v>6.92</v>
      </c>
      <c r="DX7" s="36">
        <v>7.67</v>
      </c>
      <c r="DY7" s="36">
        <v>8.4</v>
      </c>
      <c r="DZ7" s="36">
        <v>9.7100000000000009</v>
      </c>
      <c r="EA7" s="36">
        <v>10.71</v>
      </c>
      <c r="EB7" s="36">
        <v>12.42</v>
      </c>
      <c r="EC7" s="36">
        <v>1.92</v>
      </c>
      <c r="ED7" s="36">
        <v>1.57</v>
      </c>
      <c r="EE7" s="36">
        <v>0.84</v>
      </c>
      <c r="EF7" s="36">
        <v>0.51</v>
      </c>
      <c r="EG7" s="36">
        <v>0.45</v>
      </c>
      <c r="EH7" s="36">
        <v>0.82</v>
      </c>
      <c r="EI7" s="36">
        <v>0.84</v>
      </c>
      <c r="EJ7" s="36">
        <v>0.78</v>
      </c>
      <c r="EK7" s="36">
        <v>0.83</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小此木 諭 １０</cp:lastModifiedBy>
  <dcterms:created xsi:type="dcterms:W3CDTF">2016-02-03T07:16:34Z</dcterms:created>
  <dcterms:modified xsi:type="dcterms:W3CDTF">2016-02-23T22:42:46Z</dcterms:modified>
  <cp:category/>
</cp:coreProperties>
</file>