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20 中之条町\"/>
    </mc:Choice>
  </mc:AlternateContent>
  <xr:revisionPtr revIDLastSave="0" documentId="13_ncr:1_{3CB3C306-193A-4AD4-A658-AA9357A1C4BE}" xr6:coauthVersionLast="36" xr6:coauthVersionMax="47" xr10:uidLastSave="{00000000-0000-0000-0000-000000000000}"/>
  <workbookProtection workbookAlgorithmName="SHA-512" workbookHashValue="qUNJmlbPd/uzGVVlaWjgn2ZzkpB7xsYPWZNSb3eBiqPxCWbZG4OS3t47hQCreX7b9Y59eQExy+yHY/b3/EBBNg==" workbookSaltValue="OXvCt0wkEfXvl1wMOOrlqw=="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Q6" i="5"/>
  <c r="W10" i="4" s="1"/>
  <c r="P6" i="5"/>
  <c r="O6" i="5"/>
  <c r="N6" i="5"/>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BB10" i="4"/>
  <c r="AD10" i="4"/>
  <c r="P10" i="4"/>
  <c r="I10" i="4"/>
  <c r="B10" i="4"/>
  <c r="AL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<sst xmlns="http://schemas.openxmlformats.org/spreadsheetml/2006/main" count="236" uniqueCount="120">
  <si>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</si>
  <si>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</si>
  <si>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</si>
  <si>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</si>
  <si>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</si>
  <si>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</si>
  <si>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</si>
  <si>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</si>
  <si>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</si>
  <si>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</si>
  <si>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</si>
  <si>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</si>
  <si>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</si>
  <si>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</si>
  <si>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</si>
  <si>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</si>
  <si>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</si>
  <si>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</si>
  <si>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</si>
  <si>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</si>
  <si>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</si>
  <si>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</si>
  <si>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</si>
  <si>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</si>
  <si>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</si>
  <si>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</si>
  <si>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</si>
  <si>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</si>
  <si>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</si>
  <si>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</si>
  <si>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</si>
  <si>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</si>
  <si>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</si>
  <si>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</si>
  <si>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</si>
  <si>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</si>
  <si>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</si>
  <si>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</si>
  <si>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</si>
  <si>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</si>
  <si>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</si>
  <si>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</si>
  <si>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</si>
  <si>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</si>
  <si>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</si>
  <si>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</si>
  <si>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</si>
  <si>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</si>
  <si>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</si>
  <si>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</si>
  <si>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</si>
  <si>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</si>
  <si>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</si>
  <si>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</si>
  <si>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</si>
  <si>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</si>
  <si>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</si>
  <si>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</si>
  <si>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</si>
  <si>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</si>
  <si>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</si>
  <si>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</si>
  <si>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</si>
  <si>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</si>
  <si>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</si>
  <si>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</si>
  <si>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</si>
  <si>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</si>
  <si>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</si>
  <si>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</si>
  <si>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</si>
  <si>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</si>
  <si>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</si>
  <si>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</si>
  <si>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</si>
  <si>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</si>
  <si>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</si>
  <si>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</si>
  <si>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</si>
  <si>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</si>
  <si>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</si>
  <si>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</si>
  <si>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</si>
  <si>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</si>
  <si>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</si>
  <si>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</si>
  <si>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</si>
  <si>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</si>
  <si>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</si>
  <si>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</si>
  <si>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</si>
  <si>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</si>
  <si>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</si>
  <si>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</si>
  <si>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</si>
  <si>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</si>
  <si>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</si>
  <si>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</si>
  <si>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</si>
  <si>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</si>
  <si>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</si>
  <si>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</si>
  <si>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</si>
  <si>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</si>
  <si>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</si>
  <si>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</si>
  <si>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</si>
  <si>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</si>
  <si>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</si>
  <si>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</si>
  <si>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</si>
  <si>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</si>
  <si>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</si>
  <si>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</si>
  <si>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</si>
  <si>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</si>
  <si>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</si>
  <si>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平成１５年５月に供用を開始し、令和３年度で１８年が経過した。
　令和元年度から幹線管渠のヒューム管について管渠更生を実施している。今後も計画的に管渠更生工事を実施する。</t>
    <phoneticPr fontId="4"/>
  </si>
  <si>
    <t>施設修繕費等に加え老朽管の更新により歳出の増加が見込まれるが、企業債の有効活用、維持管理費等の効率化を図りつつ使用料の改定を視野に入れ経営改善していく必要がある。
　公営企業会計の適用については、令和５年度から予定している。</t>
    <phoneticPr fontId="4"/>
  </si>
  <si>
    <t xml:space="preserve">①収益的収支比率
　収支は赤字が続いている状況。令和３年度は一般会計からの繰入金が増加した。
④企業債残高対事業規模比率
　令和３年度から減少傾向である。
⑤経費回収率
　横這い傾向にあるが、使用料で回収すべき経費を賄えていない状況
⑥汚水処理原価
　維持管理の効率化を図り原価を抑えている状況
⑦施設利用率
　施設利用率は、横ばい傾向にある。
⑧水洗化率
　水洗便所の整備件数は横ばいである。
現状・課題のコメント
　汚水処理人口の減少等により使用料の増加は見込まれないので一般会計からの繰入金に依存している状況
　維持管理費等の効率化を図りつつ使用料の改定を視野に入れ経営改善していく必要がある。
</t>
    <rPh sb="41" eb="43">
      <t>ゾウカ</t>
    </rPh>
    <rPh sb="62" eb="64">
      <t>レイワ</t>
    </rPh>
    <rPh sb="65" eb="67">
      <t>ネンド</t>
    </rPh>
    <rPh sb="69" eb="71">
      <t>ゲンショウ</t>
    </rPh>
    <rPh sb="71" eb="7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</si>
</sst>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0.18</c:v>
                </c:pt>
                <c:pt idx="3" formatCode="#,##0.00;&quot;△&quot;#,##0.00;&quot;-&quot;">
                  <c:v>0.16</c:v>
                </c:pt>
                <c:pt idx="4" formatCode="#,##0.00;&quot;△&quot;#,##0.00;&quot;-&quot;">
                  <c:v>0.12</c:v>
                </c:pt>
              </c:numCache>
            </c:numRef>
          </c:val>
          <c:extLst>
            <c:ext xmlns:c16="http://schemas.microsoft.com/office/drawing/2014/chart" uri="{C3380CC4-5D6E-409C-BE32-E72D297353CC}">
              <c16:uniqueId val="{00000000-1DCC-46D1-82CE-DB14ED007C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0.12</c:v>
                </c:pt>
                <c:pt idx="2">
                  <c:v>0.1</c:v>
                </c:pt>
                <c:pt idx="3">
                  <c:v>0.32</c:v>
                </c:pt>
                <c:pt idx="4">
                  <c:v>0.1</c:v>
                </c:pt>
              </c:numCache>
            </c:numRef>
          </c:val>
          <c:smooth val="0"/>
          <c:extLst>
            <c:ext xmlns:c16="http://schemas.microsoft.com/office/drawing/2014/chart" uri="{C3380CC4-5D6E-409C-BE32-E72D297353CC}">
              <c16:uniqueId val="{00000001-1DCC-46D1-82CE-DB14ED007C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69.94</c:v>
                </c:pt>
                <c:pt idx="1">
                  <c:v>69.06</c:v>
                </c:pt>
                <c:pt idx="2">
                  <c:v>70.31</c:v>
                </c:pt>
                <c:pt idx="3">
                  <c:v>69.39</c:v>
                </c:pt>
                <c:pt idx="4">
                  <c:v>69</c:v>
                </c:pt>
              </c:numCache>
            </c:numRef>
          </c:val>
          <c:extLst>
            <c:ext xmlns:c16="http://schemas.microsoft.com/office/drawing/2014/chart" uri="{C3380CC4-5D6E-409C-BE32-E72D297353CC}">
              <c16:uniqueId val="{00000000-9C90-4A2A-8236-483C1E04DB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41.45</c:v>
                </c:pt>
                <c:pt idx="1">
                  <c:v>49.68</c:v>
                </c:pt>
                <c:pt idx="2">
                  <c:v>49.27</c:v>
                </c:pt>
                <c:pt idx="3">
                  <c:v>49.47</c:v>
                </c:pt>
                <c:pt idx="4">
                  <c:v>48.19</c:v>
                </c:pt>
              </c:numCache>
            </c:numRef>
          </c:val>
          <c:smooth val="0"/>
          <c:extLst>
            <c:ext xmlns:c16="http://schemas.microsoft.com/office/drawing/2014/chart" uri="{C3380CC4-5D6E-409C-BE32-E72D297353CC}">
              <c16:uniqueId val="{00000001-9C90-4A2A-8236-483C1E04DB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88.09</c:v>
                </c:pt>
                <c:pt idx="1">
                  <c:v>88.46</c:v>
                </c:pt>
                <c:pt idx="2">
                  <c:v>88.94</c:v>
                </c:pt>
                <c:pt idx="3">
                  <c:v>89.36</c:v>
                </c:pt>
                <c:pt idx="4">
                  <c:v>90.59</c:v>
                </c:pt>
              </c:numCache>
            </c:numRef>
          </c:val>
          <c:extLst>
            <c:ext xmlns:c16="http://schemas.microsoft.com/office/drawing/2014/chart" uri="{C3380CC4-5D6E-409C-BE32-E72D297353CC}">
              <c16:uniqueId val="{00000000-0E51-4F78-AB07-15CCD02F31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64.510000000000005</c:v>
                </c:pt>
                <c:pt idx="1">
                  <c:v>83.35</c:v>
                </c:pt>
                <c:pt idx="2">
                  <c:v>83.16</c:v>
                </c:pt>
                <c:pt idx="3">
                  <c:v>82.06</c:v>
                </c:pt>
                <c:pt idx="4">
                  <c:v>82.26</c:v>
                </c:pt>
              </c:numCache>
            </c:numRef>
          </c:val>
          <c:smooth val="0"/>
          <c:extLst>
            <c:ext xmlns:c16="http://schemas.microsoft.com/office/drawing/2014/chart" uri="{C3380CC4-5D6E-409C-BE32-E72D297353CC}">
              <c16:uniqueId val="{00000001-0E51-4F78-AB07-15CCD02F31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88.81</c:v>
                </c:pt>
                <c:pt idx="1">
                  <c:v>81.069999999999993</c:v>
                </c:pt>
                <c:pt idx="2">
                  <c:v>84.22</c:v>
                </c:pt>
                <c:pt idx="3">
                  <c:v>77.03</c:v>
                </c:pt>
                <c:pt idx="4">
                  <c:v>79.459999999999994</c:v>
                </c:pt>
              </c:numCache>
            </c:numRef>
          </c:val>
          <c:extLst>
            <c:ext xmlns:c16="http://schemas.microsoft.com/office/drawing/2014/chart" uri="{C3380CC4-5D6E-409C-BE32-E72D297353CC}">
              <c16:uniqueId val="{00000000-F2B9-4D71-9361-D1ABD4152D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B9-4D71-9361-D1ABD4152D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44-43D0-BD75-116D6DBD29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44-43D0-BD75-116D6DBD29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EC-4EF4-8B4D-5379E0530D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C-4EF4-8B4D-5379E0530D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D9-4613-9DCC-02E7D673A6B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D9-4613-9DCC-02E7D673A6B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A7-4259-9642-B409413A92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A7-4259-9642-B409413A92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750.8</c:v>
                </c:pt>
                <c:pt idx="1">
                  <c:v>654.61</c:v>
                </c:pt>
                <c:pt idx="2">
                  <c:v>669.91</c:v>
                </c:pt>
                <c:pt idx="3">
                  <c:v>677.34</c:v>
                </c:pt>
                <c:pt idx="4">
                  <c:v>533.25</c:v>
                </c:pt>
              </c:numCache>
            </c:numRef>
          </c:val>
          <c:extLst>
            <c:ext xmlns:c16="http://schemas.microsoft.com/office/drawing/2014/chart" uri="{C3380CC4-5D6E-409C-BE32-E72D297353CC}">
              <c16:uniqueId val="{00000000-65B7-492C-BFEF-5FEA038B3B6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1217.7</c:v>
                </c:pt>
                <c:pt idx="1">
                  <c:v>1048.23</c:v>
                </c:pt>
                <c:pt idx="2">
                  <c:v>1130.42</c:v>
                </c:pt>
                <c:pt idx="3">
                  <c:v>1245.0999999999999</c:v>
                </c:pt>
                <c:pt idx="4">
                  <c:v>1108.8</c:v>
                </c:pt>
              </c:numCache>
            </c:numRef>
          </c:val>
          <c:smooth val="0"/>
          <c:extLst>
            <c:ext xmlns:c16="http://schemas.microsoft.com/office/drawing/2014/chart" uri="{C3380CC4-5D6E-409C-BE32-E72D297353CC}">
              <c16:uniqueId val="{00000001-65B7-492C-BFEF-5FEA038B3B6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81.790000000000006</c:v>
                </c:pt>
                <c:pt idx="1">
                  <c:v>82.76</c:v>
                </c:pt>
                <c:pt idx="2">
                  <c:v>83.67</c:v>
                </c:pt>
                <c:pt idx="3">
                  <c:v>84.2</c:v>
                </c:pt>
                <c:pt idx="4">
                  <c:v>83.65</c:v>
                </c:pt>
              </c:numCache>
            </c:numRef>
          </c:val>
          <c:extLst>
            <c:ext xmlns:c16="http://schemas.microsoft.com/office/drawing/2014/chart" uri="{C3380CC4-5D6E-409C-BE32-E72D297353CC}">
              <c16:uniqueId val="{00000000-699A-43F7-AE09-82C940E856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66.680000000000007</c:v>
                </c:pt>
                <c:pt idx="1">
                  <c:v>78.92</c:v>
                </c:pt>
                <c:pt idx="2">
                  <c:v>74.17</c:v>
                </c:pt>
                <c:pt idx="3">
                  <c:v>79.77</c:v>
                </c:pt>
                <c:pt idx="4">
                  <c:v>79.63</c:v>
                </c:pt>
              </c:numCache>
            </c:numRef>
          </c:val>
          <c:smooth val="0"/>
          <c:extLst>
            <c:ext xmlns:c16="http://schemas.microsoft.com/office/drawing/2014/chart" uri="{C3380CC4-5D6E-409C-BE32-E72D297353CC}">
              <c16:uniqueId val="{00000001-699A-43F7-AE09-82C940E856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8017-46FF-BFB8-8AFDD9D99C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260.11</c:v>
                </c:pt>
                <c:pt idx="1">
                  <c:v>220.31</c:v>
                </c:pt>
                <c:pt idx="2">
                  <c:v>230.95</c:v>
                </c:pt>
                <c:pt idx="3">
                  <c:v>214.56</c:v>
                </c:pt>
                <c:pt idx="4">
                  <c:v>213.66</c:v>
                </c:pt>
              </c:numCache>
            </c:numRef>
          </c:val>
          <c:smooth val="0"/>
          <c:extLst>
            <c:ext xmlns:c16="http://schemas.microsoft.com/office/drawing/2014/chart" uri="{C3380CC4-5D6E-409C-BE32-E72D297353CC}">
              <c16:uniqueId val="{00000001-8017-46FF-BFB8-8AFDD9D99C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群馬県　中之条町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15222</v>
      </c>
      <c r="AM8" s="37"/>
      <c r="AN8" s="37"/>
      <c r="AO8" s="37"/>
      <c r="AP8" s="37"/>
      <c r="AQ8" s="37"/>
      <c r="AR8" s="37"/>
      <c r="AS8" s="37"/>
      <c r="AT8" s="38">
        <f>データ!T6</f>
        <v>439.28</v>
      </c>
      <c r="AU8" s="38"/>
      <c r="AV8" s="38"/>
      <c r="AW8" s="38"/>
      <c r="AX8" s="38"/>
      <c r="AY8" s="38"/>
      <c r="AZ8" s="38"/>
      <c r="BA8" s="38"/>
      <c r="BB8" s="38">
        <f>データ!U6</f>
        <v>34.65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53.68</v>
      </c>
      <c r="Q10" s="38"/>
      <c r="R10" s="38"/>
      <c r="S10" s="38"/>
      <c r="T10" s="38"/>
      <c r="U10" s="38"/>
      <c r="V10" s="38"/>
      <c r="W10" s="38">
        <f>データ!Q6</f>
        <v>92.82</v>
      </c>
      <c r="X10" s="38"/>
      <c r="Y10" s="38"/>
      <c r="Z10" s="38"/>
      <c r="AA10" s="38"/>
      <c r="AB10" s="38"/>
      <c r="AC10" s="38"/>
      <c r="AD10" s="37">
        <f>データ!R6</f>
        <v>2200</v>
      </c>
      <c r="AE10" s="37"/>
      <c r="AF10" s="37"/>
      <c r="AG10" s="37"/>
      <c r="AH10" s="37"/>
      <c r="AI10" s="37"/>
      <c r="AJ10" s="37"/>
      <c r="AK10" s="2"/>
      <c r="AL10" s="37">
        <f>データ!V6</f>
        <v>8107</v>
      </c>
      <c r="AM10" s="37"/>
      <c r="AN10" s="37"/>
      <c r="AO10" s="37"/>
      <c r="AP10" s="37"/>
      <c r="AQ10" s="37"/>
      <c r="AR10" s="37"/>
      <c r="AS10" s="37"/>
      <c r="AT10" s="38">
        <f>データ!W6</f>
        <v>3.91</v>
      </c>
      <c r="AU10" s="38"/>
      <c r="AV10" s="38"/>
      <c r="AW10" s="38"/>
      <c r="AX10" s="38"/>
      <c r="AY10" s="38"/>
      <c r="AZ10" s="38"/>
      <c r="BA10" s="38"/>
      <c r="BB10" s="38">
        <f>データ!X6</f>
        <v>2073.4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g6ZAkMW7A1SdWrP9enhYrYbbzLeHzj+i5LFuiKuVg/wAbgo0dDQxqpfbzB7gvwA64s8f7QL/LVKV379eszw5g==" saltValue="ZhuBH5MkcrqEafQJh0Dr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104213</v>
      </c>
      <c r="D6" s="19">
        <f t="shared" si="3"/>
        <v>47</v>
      </c>
      <c r="E6" s="19">
        <f t="shared" si="3"/>
        <v>17</v>
      </c>
      <c r="F6" s="19">
        <f t="shared" si="3"/>
        <v>1</v>
      </c>
      <c r="G6" s="19">
        <f t="shared" si="3"/>
        <v>0</v>
      </c>
      <c r="H6" s="19" t="str">
        <f t="shared" si="3"/>
        <v>群馬県　中之条町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53.68</v>
      </c>
      <c r="Q6" s="20">
        <f t="shared" si="3"/>
        <v>92.82</v>
      </c>
      <c r="R6" s="20">
        <f t="shared" si="3"/>
        <v>2200</v>
      </c>
      <c r="S6" s="20">
        <f t="shared" si="3"/>
        <v>15222</v>
      </c>
      <c r="T6" s="20">
        <f t="shared" si="3"/>
        <v>439.28</v>
      </c>
      <c r="U6" s="20">
        <f t="shared" si="3"/>
        <v>34.65</v>
      </c>
      <c r="V6" s="20">
        <f t="shared" si="3"/>
        <v>8107</v>
      </c>
      <c r="W6" s="20">
        <f t="shared" si="3"/>
        <v>3.91</v>
      </c>
      <c r="X6" s="20">
        <f t="shared" si="3"/>
        <v>2073.4</v>
      </c>
      <c r="Y6" s="21">
        <f>IF(Y7="",NA(),Y7)</f>
        <v>88.81</v>
      </c>
      <c r="Z6" s="21">
        <f t="shared" ref="Z6:AH6" si="4">IF(Z7="",NA(),Z7)</f>
        <v>81.069999999999993</v>
      </c>
      <c r="AA6" s="21">
        <f t="shared" si="4"/>
        <v>84.22</v>
      </c>
      <c r="AB6" s="21">
        <f t="shared" si="4"/>
        <v>77.03</v>
      </c>
      <c r="AC6" s="21">
        <f t="shared" si="4"/>
        <v>79.459999999999994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750.8</v>
      </c>
      <c r="BG6" s="21">
        <f t="shared" ref="BG6:BO6" si="7">IF(BG7="",NA(),BG7)</f>
        <v>654.61</v>
      </c>
      <c r="BH6" s="21">
        <f t="shared" si="7"/>
        <v>669.91</v>
      </c>
      <c r="BI6" s="21">
        <f t="shared" si="7"/>
        <v>677.34</v>
      </c>
      <c r="BJ6" s="21">
        <f t="shared" si="7"/>
        <v>533.25</v>
      </c>
      <c r="BK6" s="21">
        <f t="shared" si="7"/>
        <v>1217.7</v>
      </c>
      <c r="BL6" s="21">
        <f t="shared" si="7"/>
        <v>1048.23</v>
      </c>
      <c r="BM6" s="21">
        <f t="shared" si="7"/>
        <v>1130.42</v>
      </c>
      <c r="BN6" s="21">
        <f t="shared" si="7"/>
        <v>1245.0999999999999</v>
      </c>
      <c r="BO6" s="21">
        <f t="shared" si="7"/>
        <v>1108.8</v>
      </c>
      <c r="BP6" s="20" t="str">
        <f>IF(BP7="","",IF(BP7="-","【-】","【"&amp;SUBSTITUTE(TEXT(BP7,"#,##0.00"),"-","△")&amp;"】"))</f>
        <v>【669.11】</v>
      </c>
      <c r="BQ6" s="21">
        <f>IF(BQ7="",NA(),BQ7)</f>
        <v>81.790000000000006</v>
      </c>
      <c r="BR6" s="21">
        <f t="shared" ref="BR6:BZ6" si="8">IF(BR7="",NA(),BR7)</f>
        <v>82.76</v>
      </c>
      <c r="BS6" s="21">
        <f t="shared" si="8"/>
        <v>83.67</v>
      </c>
      <c r="BT6" s="21">
        <f t="shared" si="8"/>
        <v>84.2</v>
      </c>
      <c r="BU6" s="21">
        <f t="shared" si="8"/>
        <v>83.65</v>
      </c>
      <c r="BV6" s="21">
        <f t="shared" si="8"/>
        <v>66.680000000000007</v>
      </c>
      <c r="BW6" s="21">
        <f t="shared" si="8"/>
        <v>78.92</v>
      </c>
      <c r="BX6" s="21">
        <f t="shared" si="8"/>
        <v>74.17</v>
      </c>
      <c r="BY6" s="21">
        <f t="shared" si="8"/>
        <v>79.77</v>
      </c>
      <c r="BZ6" s="21">
        <f t="shared" si="8"/>
        <v>79.63</v>
      </c>
      <c r="CA6" s="20" t="str">
        <f>IF(CA7="","",IF(CA7="-","【-】","【"&amp;SUBSTITUTE(TEXT(CA7,"#,##0.00"),"-","△")&amp;"】"))</f>
        <v>【99.73】</v>
      </c>
      <c r="CB6" s="21">
        <f>IF(CB7="",NA(),CB7)</f>
        <v>150</v>
      </c>
      <c r="CC6" s="21">
        <f t="shared" ref="CC6:CK6" si="9">IF(CC7="",NA(),CC7)</f>
        <v>150</v>
      </c>
      <c r="CD6" s="21">
        <f t="shared" si="9"/>
        <v>150</v>
      </c>
      <c r="CE6" s="21">
        <f t="shared" si="9"/>
        <v>150</v>
      </c>
      <c r="CF6" s="21">
        <f t="shared" si="9"/>
        <v>150</v>
      </c>
      <c r="CG6" s="21">
        <f t="shared" si="9"/>
        <v>260.11</v>
      </c>
      <c r="CH6" s="21">
        <f t="shared" si="9"/>
        <v>220.31</v>
      </c>
      <c r="CI6" s="21">
        <f t="shared" si="9"/>
        <v>230.95</v>
      </c>
      <c r="CJ6" s="21">
        <f t="shared" si="9"/>
        <v>214.56</v>
      </c>
      <c r="CK6" s="21">
        <f t="shared" si="9"/>
        <v>213.66</v>
      </c>
      <c r="CL6" s="20" t="str">
        <f>IF(CL7="","",IF(CL7="-","【-】","【"&amp;SUBSTITUTE(TEXT(CL7,"#,##0.00"),"-","△")&amp;"】"))</f>
        <v>【134.98】</v>
      </c>
      <c r="CM6" s="21">
        <f>IF(CM7="",NA(),CM7)</f>
        <v>69.94</v>
      </c>
      <c r="CN6" s="21">
        <f t="shared" ref="CN6:CV6" si="10">IF(CN7="",NA(),CN7)</f>
        <v>69.06</v>
      </c>
      <c r="CO6" s="21">
        <f t="shared" si="10"/>
        <v>70.31</v>
      </c>
      <c r="CP6" s="21">
        <f t="shared" si="10"/>
        <v>69.39</v>
      </c>
      <c r="CQ6" s="21">
        <f t="shared" si="10"/>
        <v>69</v>
      </c>
      <c r="CR6" s="21">
        <f t="shared" si="10"/>
        <v>41.45</v>
      </c>
      <c r="CS6" s="21">
        <f t="shared" si="10"/>
        <v>49.68</v>
      </c>
      <c r="CT6" s="21">
        <f t="shared" si="10"/>
        <v>49.27</v>
      </c>
      <c r="CU6" s="21">
        <f t="shared" si="10"/>
        <v>49.47</v>
      </c>
      <c r="CV6" s="21">
        <f t="shared" si="10"/>
        <v>48.19</v>
      </c>
      <c r="CW6" s="20" t="str">
        <f>IF(CW7="","",IF(CW7="-","【-】","【"&amp;SUBSTITUTE(TEXT(CW7,"#,##0.00"),"-","△")&amp;"】"))</f>
        <v>【59.99】</v>
      </c>
      <c r="CX6" s="21">
        <f>IF(CX7="",NA(),CX7)</f>
        <v>88.09</v>
      </c>
      <c r="CY6" s="21">
        <f t="shared" ref="CY6:DG6" si="11">IF(CY7="",NA(),CY7)</f>
        <v>88.46</v>
      </c>
      <c r="CZ6" s="21">
        <f t="shared" si="11"/>
        <v>88.94</v>
      </c>
      <c r="DA6" s="21">
        <f t="shared" si="11"/>
        <v>89.36</v>
      </c>
      <c r="DB6" s="21">
        <f t="shared" si="11"/>
        <v>90.59</v>
      </c>
      <c r="DC6" s="21">
        <f t="shared" si="11"/>
        <v>64.510000000000005</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0.18</v>
      </c>
      <c r="EH6" s="21">
        <f t="shared" si="14"/>
        <v>0.16</v>
      </c>
      <c r="EI6" s="21">
        <f t="shared" si="14"/>
        <v>0.12</v>
      </c>
      <c r="EJ6" s="21">
        <f t="shared" si="14"/>
        <v>7.0000000000000007E-2</v>
      </c>
      <c r="EK6" s="21">
        <f t="shared" si="14"/>
        <v>0.12</v>
      </c>
      <c r="EL6" s="21">
        <f t="shared" si="14"/>
        <v>0.1</v>
      </c>
      <c r="EM6" s="21">
        <f t="shared" si="14"/>
        <v>0.32</v>
      </c>
      <c r="EN6" s="21">
        <f t="shared" si="14"/>
        <v>0.1</v>
      </c>
      <c r="EO6" s="20" t="str">
        <f>IF(EO7="","",IF(EO7="-","【-】","【"&amp;SUBSTITUTE(TEXT(EO7,"#,##0.00"),"-","△")&amp;"】"))</f>
        <v>【0.24】</v>
      </c>
    </row>
    <row r="7" spans="1:145" s="22" customFormat="1" x14ac:dyDescent="0.2">
      <c r="A7" s="14"/>
      <c r="B7" s="23">
        <v>2021</v>
      </c>
      <c r="C7" s="23">
        <v>104213</v>
      </c>
      <c r="D7" s="23">
        <v>47</v>
      </c>
      <c r="E7" s="23">
        <v>17</v>
      </c>
      <c r="F7" s="23">
        <v>1</v>
      </c>
      <c r="G7" s="23">
        <v>0</v>
      </c>
      <c r="H7" s="23" t="s">
        <v>98</v>
      </c>
      <c r="I7" s="23" t="s">
        <v>99</v>
      </c>
      <c r="J7" s="23" t="s">
        <v>100</v>
      </c>
      <c r="K7" s="23" t="s">
        <v>101</v>
      </c>
      <c r="L7" s="23" t="s">
        <v>102</v>
      </c>
      <c r="M7" s="23" t="s">
        <v>103</v>
      </c>
      <c r="N7" s="24" t="s">
        <v>104</v>
      </c>
      <c r="O7" s="24" t="s">
        <v>105</v>
      </c>
      <c r="P7" s="24">
        <v>53.68</v>
      </c>
      <c r="Q7" s="24">
        <v>92.82</v>
      </c>
      <c r="R7" s="24">
        <v>2200</v>
      </c>
      <c r="S7" s="24">
        <v>15222</v>
      </c>
      <c r="T7" s="24">
        <v>439.28</v>
      </c>
      <c r="U7" s="24">
        <v>34.65</v>
      </c>
      <c r="V7" s="24">
        <v>8107</v>
      </c>
      <c r="W7" s="24">
        <v>3.91</v>
      </c>
      <c r="X7" s="24">
        <v>2073.4</v>
      </c>
      <c r="Y7" s="24">
        <v>88.81</v>
      </c>
      <c r="Z7" s="24">
        <v>81.069999999999993</v>
      </c>
      <c r="AA7" s="24">
        <v>84.22</v>
      </c>
      <c r="AB7" s="24">
        <v>77.03</v>
      </c>
      <c r="AC7" s="24">
        <v>79.459999999999994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750.8</v>
      </c>
      <c r="BG7" s="24">
        <v>654.61</v>
      </c>
      <c r="BH7" s="24">
        <v>669.91</v>
      </c>
      <c r="BI7" s="24">
        <v>677.34</v>
      </c>
      <c r="BJ7" s="24">
        <v>533.25</v>
      </c>
      <c r="BK7" s="24">
        <v>1217.7</v>
      </c>
      <c r="BL7" s="24">
        <v>1048.23</v>
      </c>
      <c r="BM7" s="24">
        <v>1130.42</v>
      </c>
      <c r="BN7" s="24">
        <v>1245.0999999999999</v>
      </c>
      <c r="BO7" s="24">
        <v>1108.8</v>
      </c>
      <c r="BP7" s="24">
        <v>669.11</v>
      </c>
      <c r="BQ7" s="24">
        <v>81.790000000000006</v>
      </c>
      <c r="BR7" s="24">
        <v>82.76</v>
      </c>
      <c r="BS7" s="24">
        <v>83.67</v>
      </c>
      <c r="BT7" s="24">
        <v>84.2</v>
      </c>
      <c r="BU7" s="24">
        <v>83.65</v>
      </c>
      <c r="BV7" s="24">
        <v>66.680000000000007</v>
      </c>
      <c r="BW7" s="24">
        <v>78.92</v>
      </c>
      <c r="BX7" s="24">
        <v>74.17</v>
      </c>
      <c r="BY7" s="24">
        <v>79.77</v>
      </c>
      <c r="BZ7" s="24">
        <v>79.63</v>
      </c>
      <c r="CA7" s="24">
        <v>99.73</v>
      </c>
      <c r="CB7" s="24">
        <v>150</v>
      </c>
      <c r="CC7" s="24">
        <v>150</v>
      </c>
      <c r="CD7" s="24">
        <v>150</v>
      </c>
      <c r="CE7" s="24">
        <v>150</v>
      </c>
      <c r="CF7" s="24">
        <v>150</v>
      </c>
      <c r="CG7" s="24">
        <v>260.11</v>
      </c>
      <c r="CH7" s="24">
        <v>220.31</v>
      </c>
      <c r="CI7" s="24">
        <v>230.95</v>
      </c>
      <c r="CJ7" s="24">
        <v>214.56</v>
      </c>
      <c r="CK7" s="24">
        <v>213.66</v>
      </c>
      <c r="CL7" s="24">
        <v>134.97999999999999</v>
      </c>
      <c r="CM7" s="24">
        <v>69.94</v>
      </c>
      <c r="CN7" s="24">
        <v>69.06</v>
      </c>
      <c r="CO7" s="24">
        <v>70.31</v>
      </c>
      <c r="CP7" s="24">
        <v>69.39</v>
      </c>
      <c r="CQ7" s="24">
        <v>69</v>
      </c>
      <c r="CR7" s="24">
        <v>41.45</v>
      </c>
      <c r="CS7" s="24">
        <v>49.68</v>
      </c>
      <c r="CT7" s="24">
        <v>49.27</v>
      </c>
      <c r="CU7" s="24">
        <v>49.47</v>
      </c>
      <c r="CV7" s="24">
        <v>48.19</v>
      </c>
      <c r="CW7" s="24">
        <v>59.99</v>
      </c>
      <c r="CX7" s="24">
        <v>88.09</v>
      </c>
      <c r="CY7" s="24">
        <v>88.46</v>
      </c>
      <c r="CZ7" s="24">
        <v>88.94</v>
      </c>
      <c r="DA7" s="24">
        <v>89.36</v>
      </c>
      <c r="DB7" s="24">
        <v>90.59</v>
      </c>
      <c r="DC7" s="24">
        <v>64.510000000000005</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0.18</v>
      </c>
      <c r="EH7" s="24">
        <v>0.16</v>
      </c>
      <c r="EI7" s="24">
        <v>0.12</v>
      </c>
      <c r="EJ7" s="24">
        <v>7.0000000000000007E-2</v>
      </c>
      <c r="EK7" s="24">
        <v>0.12</v>
      </c>
      <c r="EL7" s="24">
        <v>0.1</v>
      </c>
      <c r="EM7" s="24">
        <v>0.32</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2023-01-12T23:52:48Z</dcterms:created>
  <dcterms:modified xsi:type="dcterms:W3CDTF">2023-02-02T23:52:33Z</dcterms:modified>
  <cp:category/>
</cp:coreProperties>
</file>