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FFBF3BC8-26B8-4E19-A20B-A34C1FB8F316}" xr6:coauthVersionLast="36" xr6:coauthVersionMax="36" xr10:uidLastSave="{00000000-0000-0000-0000-000000000000}"/>
  <bookViews>
    <workbookView xWindow="0" yWindow="0" windowWidth="28800" windowHeight="12210" tabRatio="693" xr2:uid="{00000000-000D-0000-FFFF-FFFF00000000}"/>
  </bookViews>
  <sheets>
    <sheet name="総括表" sheetId="1" r:id="rId1"/>
    <sheet name="初年度・明細" sheetId="2" r:id="rId2"/>
    <sheet name="初年度・職員給与" sheetId="5" r:id="rId3"/>
    <sheet name="初年度・役員報酬" sheetId="6" r:id="rId4"/>
    <sheet name="次年度・明細" sheetId="3" r:id="rId5"/>
    <sheet name="次年度・職員給与" sheetId="7" r:id="rId6"/>
    <sheet name="次年度・役員報酬" sheetId="8" r:id="rId7"/>
    <sheet name="次々年度・明細" sheetId="4" r:id="rId8"/>
    <sheet name="次々年度・職員給与" sheetId="9" r:id="rId9"/>
    <sheet name="次々年度・役員報酬" sheetId="10" r:id="rId10"/>
  </sheets>
  <definedNames>
    <definedName name="_xlnm.Print_Area" localSheetId="8">次々年度・職員給与!$B$1:$K$45</definedName>
    <definedName name="_xlnm.Print_Area" localSheetId="7">次々年度・明細!$B$1:$R$57</definedName>
    <definedName name="_xlnm.Print_Area" localSheetId="9">次々年度・役員報酬!$B$1:$G$22</definedName>
    <definedName name="_xlnm.Print_Area" localSheetId="5">次年度・職員給与!$B$1:$K$45</definedName>
    <definedName name="_xlnm.Print_Area" localSheetId="4">次年度・明細!$B$1:$R$57</definedName>
    <definedName name="_xlnm.Print_Area" localSheetId="6">次年度・役員報酬!$B$1:$G$22</definedName>
    <definedName name="_xlnm.Print_Area" localSheetId="2">初年度・職員給与!$B$1:$K$46</definedName>
    <definedName name="_xlnm.Print_Area" localSheetId="1">初年度・明細!$B$1:$R$57</definedName>
    <definedName name="_xlnm.Print_Area" localSheetId="3">初年度・役員報酬!$B$1:$G$22</definedName>
    <definedName name="_xlnm.Print_Area" localSheetId="0">総括表!$B$1:$M$46</definedName>
    <definedName name="_xlnm.Print_Titles" localSheetId="2">初年度・職員給与!$3:$8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4" l="1"/>
  <c r="J40" i="5" l="1"/>
  <c r="H40" i="5"/>
  <c r="F40" i="5"/>
  <c r="J39" i="5"/>
  <c r="J41" i="5" s="1"/>
  <c r="H39" i="5"/>
  <c r="F39" i="5"/>
  <c r="J38" i="5"/>
  <c r="H38" i="5"/>
  <c r="G38" i="5" s="1"/>
  <c r="F38" i="5"/>
  <c r="M37" i="5" s="1"/>
  <c r="L37" i="5"/>
  <c r="G37" i="5"/>
  <c r="D37" i="5"/>
  <c r="B37" i="5"/>
  <c r="M36" i="5"/>
  <c r="L36" i="5"/>
  <c r="G36" i="5"/>
  <c r="J35" i="5"/>
  <c r="H35" i="5"/>
  <c r="F35" i="5"/>
  <c r="M34" i="5" s="1"/>
  <c r="L34" i="5"/>
  <c r="G34" i="5"/>
  <c r="D34" i="5"/>
  <c r="B34" i="5"/>
  <c r="L33" i="5"/>
  <c r="G33" i="5"/>
  <c r="J32" i="5"/>
  <c r="H32" i="5"/>
  <c r="F32" i="5"/>
  <c r="M31" i="5" s="1"/>
  <c r="G31" i="5"/>
  <c r="D31" i="5"/>
  <c r="B31" i="5"/>
  <c r="M30" i="5"/>
  <c r="L30" i="5"/>
  <c r="L31" i="5" s="1"/>
  <c r="G30" i="5"/>
  <c r="J29" i="5"/>
  <c r="H29" i="5"/>
  <c r="G29" i="5" s="1"/>
  <c r="F29" i="5"/>
  <c r="M28" i="5" s="1"/>
  <c r="G28" i="5"/>
  <c r="D28" i="5"/>
  <c r="B28" i="5"/>
  <c r="M27" i="5"/>
  <c r="L27" i="5"/>
  <c r="L28" i="5" s="1"/>
  <c r="G27" i="5"/>
  <c r="J26" i="5"/>
  <c r="H26" i="5"/>
  <c r="F26" i="5"/>
  <c r="M25" i="5" s="1"/>
  <c r="L25" i="5"/>
  <c r="G25" i="5"/>
  <c r="D25" i="5"/>
  <c r="B25" i="5"/>
  <c r="M24" i="5"/>
  <c r="L24" i="5"/>
  <c r="G24" i="5"/>
  <c r="J23" i="5"/>
  <c r="H23" i="5"/>
  <c r="F23" i="5"/>
  <c r="M22" i="5" s="1"/>
  <c r="L22" i="5"/>
  <c r="G22" i="5"/>
  <c r="D22" i="5"/>
  <c r="B22" i="5"/>
  <c r="L21" i="5"/>
  <c r="G21" i="5"/>
  <c r="J20" i="5"/>
  <c r="H20" i="5"/>
  <c r="F20" i="5"/>
  <c r="M19" i="5" s="1"/>
  <c r="G19" i="5"/>
  <c r="D19" i="5"/>
  <c r="B19" i="5"/>
  <c r="M18" i="5"/>
  <c r="L18" i="5"/>
  <c r="L19" i="5" s="1"/>
  <c r="G18" i="5"/>
  <c r="J17" i="5"/>
  <c r="H17" i="5"/>
  <c r="G17" i="5" s="1"/>
  <c r="F17" i="5"/>
  <c r="M16" i="5" s="1"/>
  <c r="G16" i="5"/>
  <c r="D16" i="5"/>
  <c r="B16" i="5"/>
  <c r="M15" i="5"/>
  <c r="L15" i="5"/>
  <c r="L16" i="5" s="1"/>
  <c r="G15" i="5"/>
  <c r="J14" i="5"/>
  <c r="H14" i="5"/>
  <c r="F14" i="5"/>
  <c r="M13" i="5" s="1"/>
  <c r="L13" i="5"/>
  <c r="G13" i="5"/>
  <c r="D13" i="5"/>
  <c r="B13" i="5"/>
  <c r="M12" i="5"/>
  <c r="L12" i="5"/>
  <c r="G12" i="5"/>
  <c r="J11" i="5"/>
  <c r="H11" i="5"/>
  <c r="F11" i="5"/>
  <c r="M10" i="5" s="1"/>
  <c r="G10" i="5"/>
  <c r="D10" i="5"/>
  <c r="B10" i="5"/>
  <c r="L9" i="5"/>
  <c r="L10" i="5" s="1"/>
  <c r="G9" i="5"/>
  <c r="J40" i="7"/>
  <c r="H40" i="7"/>
  <c r="F40" i="7"/>
  <c r="J39" i="7"/>
  <c r="H39" i="7"/>
  <c r="F39" i="7"/>
  <c r="J38" i="7"/>
  <c r="H38" i="7"/>
  <c r="F38" i="7"/>
  <c r="M36" i="7" s="1"/>
  <c r="M37" i="7"/>
  <c r="I37" i="7"/>
  <c r="K37" i="7" s="1"/>
  <c r="G37" i="7"/>
  <c r="D37" i="7"/>
  <c r="B37" i="7"/>
  <c r="L36" i="7"/>
  <c r="L37" i="7" s="1"/>
  <c r="I36" i="7"/>
  <c r="I38" i="7" s="1"/>
  <c r="G36" i="7"/>
  <c r="J35" i="7"/>
  <c r="H35" i="7"/>
  <c r="G35" i="7" s="1"/>
  <c r="F35" i="7"/>
  <c r="M34" i="7" s="1"/>
  <c r="L34" i="7"/>
  <c r="I34" i="7"/>
  <c r="K34" i="7" s="1"/>
  <c r="G34" i="7"/>
  <c r="D34" i="7"/>
  <c r="B34" i="7"/>
  <c r="L33" i="7"/>
  <c r="I33" i="7"/>
  <c r="G33" i="7"/>
  <c r="J32" i="7"/>
  <c r="I32" i="7"/>
  <c r="H32" i="7"/>
  <c r="G32" i="7" s="1"/>
  <c r="F32" i="7"/>
  <c r="M30" i="7" s="1"/>
  <c r="I31" i="7"/>
  <c r="K31" i="7" s="1"/>
  <c r="G31" i="7"/>
  <c r="D31" i="7"/>
  <c r="B31" i="7"/>
  <c r="L30" i="7"/>
  <c r="L31" i="7" s="1"/>
  <c r="K30" i="7"/>
  <c r="I30" i="7"/>
  <c r="G30" i="7"/>
  <c r="J29" i="7"/>
  <c r="H29" i="7"/>
  <c r="G29" i="7"/>
  <c r="F29" i="7"/>
  <c r="M28" i="7" s="1"/>
  <c r="L28" i="7"/>
  <c r="K28" i="7"/>
  <c r="I28" i="7"/>
  <c r="G28" i="7"/>
  <c r="D28" i="7"/>
  <c r="B28" i="7"/>
  <c r="M27" i="7"/>
  <c r="L27" i="7"/>
  <c r="I27" i="7"/>
  <c r="I29" i="7" s="1"/>
  <c r="G27" i="7"/>
  <c r="J26" i="7"/>
  <c r="H26" i="7"/>
  <c r="F26" i="7"/>
  <c r="M24" i="7" s="1"/>
  <c r="M25" i="7"/>
  <c r="I25" i="7"/>
  <c r="K25" i="7" s="1"/>
  <c r="G25" i="7"/>
  <c r="D25" i="7"/>
  <c r="B25" i="7"/>
  <c r="L24" i="7"/>
  <c r="L25" i="7" s="1"/>
  <c r="I24" i="7"/>
  <c r="I26" i="7" s="1"/>
  <c r="G24" i="7"/>
  <c r="J23" i="7"/>
  <c r="H23" i="7"/>
  <c r="G23" i="7" s="1"/>
  <c r="F23" i="7"/>
  <c r="M22" i="7" s="1"/>
  <c r="L22" i="7"/>
  <c r="I22" i="7"/>
  <c r="K22" i="7" s="1"/>
  <c r="G22" i="7"/>
  <c r="D22" i="7"/>
  <c r="B22" i="7"/>
  <c r="M21" i="7"/>
  <c r="L21" i="7"/>
  <c r="I21" i="7"/>
  <c r="G21" i="7"/>
  <c r="J20" i="7"/>
  <c r="I20" i="7"/>
  <c r="H20" i="7"/>
  <c r="F20" i="7"/>
  <c r="M19" i="7" s="1"/>
  <c r="I19" i="7"/>
  <c r="K19" i="7" s="1"/>
  <c r="G19" i="7"/>
  <c r="D19" i="7"/>
  <c r="B19" i="7"/>
  <c r="M18" i="7"/>
  <c r="L18" i="7"/>
  <c r="L19" i="7" s="1"/>
  <c r="K18" i="7"/>
  <c r="I18" i="7"/>
  <c r="G18" i="7"/>
  <c r="J17" i="7"/>
  <c r="H17" i="7"/>
  <c r="F17" i="7"/>
  <c r="M16" i="7" s="1"/>
  <c r="K16" i="7"/>
  <c r="I16" i="7"/>
  <c r="G16" i="7"/>
  <c r="D16" i="7"/>
  <c r="B16" i="7"/>
  <c r="L15" i="7"/>
  <c r="L16" i="7" s="1"/>
  <c r="I15" i="7"/>
  <c r="G15" i="7"/>
  <c r="J14" i="7"/>
  <c r="H14" i="7"/>
  <c r="F14" i="7"/>
  <c r="M12" i="7" s="1"/>
  <c r="M13" i="7"/>
  <c r="I13" i="7"/>
  <c r="K13" i="7" s="1"/>
  <c r="G13" i="7"/>
  <c r="D13" i="7"/>
  <c r="B13" i="7"/>
  <c r="L12" i="7"/>
  <c r="L13" i="7" s="1"/>
  <c r="I12" i="7"/>
  <c r="I14" i="7" s="1"/>
  <c r="G12" i="7"/>
  <c r="J11" i="7"/>
  <c r="H11" i="7"/>
  <c r="F11" i="7"/>
  <c r="M10" i="7" s="1"/>
  <c r="I10" i="7"/>
  <c r="K10" i="7" s="1"/>
  <c r="G10" i="7"/>
  <c r="D10" i="7"/>
  <c r="B10" i="7"/>
  <c r="L9" i="7"/>
  <c r="L10" i="7" s="1"/>
  <c r="I9" i="7"/>
  <c r="I39" i="7" s="1"/>
  <c r="G9" i="7"/>
  <c r="D34" i="9"/>
  <c r="B34" i="9"/>
  <c r="D31" i="9"/>
  <c r="B31" i="9"/>
  <c r="D28" i="9"/>
  <c r="B28" i="9"/>
  <c r="D25" i="9"/>
  <c r="B25" i="9"/>
  <c r="D22" i="9"/>
  <c r="B22" i="9"/>
  <c r="D19" i="9"/>
  <c r="B19" i="9"/>
  <c r="D16" i="9"/>
  <c r="B16" i="9"/>
  <c r="D13" i="9"/>
  <c r="B13" i="9"/>
  <c r="L12" i="9"/>
  <c r="L13" i="9" s="1"/>
  <c r="L15" i="9"/>
  <c r="L16" i="9" s="1"/>
  <c r="L18" i="9"/>
  <c r="L19" i="9" s="1"/>
  <c r="L21" i="9"/>
  <c r="L22" i="9" s="1"/>
  <c r="L24" i="9"/>
  <c r="L25" i="9" s="1"/>
  <c r="L27" i="9"/>
  <c r="L28" i="9" s="1"/>
  <c r="L30" i="9"/>
  <c r="L31" i="9" s="1"/>
  <c r="L33" i="9"/>
  <c r="L34" i="9" s="1"/>
  <c r="L36" i="9"/>
  <c r="L37" i="9" s="1"/>
  <c r="L9" i="9"/>
  <c r="L10" i="9" s="1"/>
  <c r="D37" i="9"/>
  <c r="B37" i="9"/>
  <c r="D10" i="9"/>
  <c r="B10" i="9"/>
  <c r="M32" i="1"/>
  <c r="M15" i="7" l="1"/>
  <c r="G17" i="7"/>
  <c r="K36" i="7"/>
  <c r="K12" i="7"/>
  <c r="K24" i="7"/>
  <c r="G26" i="7"/>
  <c r="I35" i="7"/>
  <c r="G38" i="7"/>
  <c r="G14" i="7"/>
  <c r="I23" i="7"/>
  <c r="G14" i="5"/>
  <c r="M21" i="5"/>
  <c r="G26" i="5"/>
  <c r="M33" i="5"/>
  <c r="M31" i="7"/>
  <c r="M33" i="7"/>
  <c r="F41" i="5"/>
  <c r="I17" i="7"/>
  <c r="G20" i="7"/>
  <c r="G20" i="5"/>
  <c r="G32" i="5"/>
  <c r="G23" i="5"/>
  <c r="G35" i="5"/>
  <c r="M9" i="5"/>
  <c r="G40" i="5"/>
  <c r="G11" i="5"/>
  <c r="G39" i="5"/>
  <c r="H41" i="5"/>
  <c r="G41" i="5" s="1"/>
  <c r="J41" i="7"/>
  <c r="I40" i="7"/>
  <c r="I41" i="7" s="1"/>
  <c r="H41" i="7"/>
  <c r="M9" i="7"/>
  <c r="G11" i="7"/>
  <c r="F41" i="7"/>
  <c r="G39" i="7"/>
  <c r="G40" i="7"/>
  <c r="K32" i="7"/>
  <c r="K38" i="7"/>
  <c r="K40" i="7"/>
  <c r="K14" i="7"/>
  <c r="K20" i="7"/>
  <c r="K26" i="7"/>
  <c r="K21" i="7"/>
  <c r="K23" i="7" s="1"/>
  <c r="K9" i="7"/>
  <c r="K15" i="7"/>
  <c r="K17" i="7" s="1"/>
  <c r="K27" i="7"/>
  <c r="K29" i="7" s="1"/>
  <c r="K33" i="7"/>
  <c r="K35" i="7" s="1"/>
  <c r="I11" i="7"/>
  <c r="G41" i="7" l="1"/>
  <c r="K11" i="7"/>
  <c r="K39" i="7"/>
  <c r="K41" i="7" s="1"/>
  <c r="P7" i="1"/>
  <c r="I37" i="5" l="1"/>
  <c r="K37" i="5" s="1"/>
  <c r="I31" i="5"/>
  <c r="I25" i="5"/>
  <c r="K25" i="5" s="1"/>
  <c r="I19" i="5"/>
  <c r="K19" i="5" s="1"/>
  <c r="I13" i="5"/>
  <c r="K13" i="5" s="1"/>
  <c r="I28" i="5"/>
  <c r="K28" i="5" s="1"/>
  <c r="I16" i="5"/>
  <c r="K16" i="5" s="1"/>
  <c r="I27" i="5"/>
  <c r="I15" i="5"/>
  <c r="I36" i="5"/>
  <c r="I30" i="5"/>
  <c r="K30" i="5" s="1"/>
  <c r="I24" i="5"/>
  <c r="I18" i="5"/>
  <c r="I12" i="5"/>
  <c r="I22" i="5"/>
  <c r="K22" i="5" s="1"/>
  <c r="I10" i="5"/>
  <c r="I33" i="5"/>
  <c r="I9" i="5"/>
  <c r="I34" i="5"/>
  <c r="K34" i="5" s="1"/>
  <c r="I21" i="5"/>
  <c r="D18" i="10"/>
  <c r="E17" i="10"/>
  <c r="E16" i="10"/>
  <c r="E15" i="10"/>
  <c r="E14" i="10"/>
  <c r="E13" i="10"/>
  <c r="E12" i="10"/>
  <c r="E11" i="10"/>
  <c r="E10" i="10"/>
  <c r="E9" i="10"/>
  <c r="E8" i="10"/>
  <c r="J40" i="9"/>
  <c r="H40" i="9"/>
  <c r="F40" i="9"/>
  <c r="J39" i="9"/>
  <c r="H39" i="9"/>
  <c r="F39" i="9"/>
  <c r="J38" i="9"/>
  <c r="H38" i="9"/>
  <c r="F38" i="9"/>
  <c r="I37" i="9"/>
  <c r="K37" i="9" s="1"/>
  <c r="G37" i="9"/>
  <c r="I36" i="9"/>
  <c r="G36" i="9"/>
  <c r="J35" i="9"/>
  <c r="H35" i="9"/>
  <c r="F35" i="9"/>
  <c r="I34" i="9"/>
  <c r="K34" i="9" s="1"/>
  <c r="G34" i="9"/>
  <c r="I33" i="9"/>
  <c r="G33" i="9"/>
  <c r="J32" i="9"/>
  <c r="H32" i="9"/>
  <c r="F32" i="9"/>
  <c r="I31" i="9"/>
  <c r="K31" i="9" s="1"/>
  <c r="G31" i="9"/>
  <c r="I30" i="9"/>
  <c r="G30" i="9"/>
  <c r="J29" i="9"/>
  <c r="H29" i="9"/>
  <c r="F29" i="9"/>
  <c r="I28" i="9"/>
  <c r="K28" i="9" s="1"/>
  <c r="G28" i="9"/>
  <c r="I27" i="9"/>
  <c r="K27" i="9" s="1"/>
  <c r="G27" i="9"/>
  <c r="J26" i="9"/>
  <c r="H26" i="9"/>
  <c r="F26" i="9"/>
  <c r="I25" i="9"/>
  <c r="K25" i="9" s="1"/>
  <c r="G25" i="9"/>
  <c r="I24" i="9"/>
  <c r="K24" i="9" s="1"/>
  <c r="G24" i="9"/>
  <c r="J23" i="9"/>
  <c r="H23" i="9"/>
  <c r="F23" i="9"/>
  <c r="I22" i="9"/>
  <c r="K22" i="9" s="1"/>
  <c r="G22" i="9"/>
  <c r="I21" i="9"/>
  <c r="K21" i="9" s="1"/>
  <c r="G21" i="9"/>
  <c r="J20" i="9"/>
  <c r="H20" i="9"/>
  <c r="F20" i="9"/>
  <c r="I19" i="9"/>
  <c r="K19" i="9" s="1"/>
  <c r="G19" i="9"/>
  <c r="I18" i="9"/>
  <c r="K18" i="9" s="1"/>
  <c r="G18" i="9"/>
  <c r="J17" i="9"/>
  <c r="H17" i="9"/>
  <c r="F17" i="9"/>
  <c r="I16" i="9"/>
  <c r="K16" i="9" s="1"/>
  <c r="G16" i="9"/>
  <c r="I15" i="9"/>
  <c r="K15" i="9" s="1"/>
  <c r="G15" i="9"/>
  <c r="J14" i="9"/>
  <c r="H14" i="9"/>
  <c r="F14" i="9"/>
  <c r="I13" i="9"/>
  <c r="K13" i="9" s="1"/>
  <c r="G13" i="9"/>
  <c r="I12" i="9"/>
  <c r="K12" i="9" s="1"/>
  <c r="G12" i="9"/>
  <c r="J11" i="9"/>
  <c r="H11" i="9"/>
  <c r="F11" i="9"/>
  <c r="I10" i="9"/>
  <c r="I40" i="9" s="1"/>
  <c r="G10" i="9"/>
  <c r="I9" i="9"/>
  <c r="K9" i="9" s="1"/>
  <c r="G9" i="9"/>
  <c r="E9" i="8"/>
  <c r="E10" i="8"/>
  <c r="E11" i="8"/>
  <c r="E12" i="8"/>
  <c r="E13" i="8"/>
  <c r="E14" i="8"/>
  <c r="E15" i="8"/>
  <c r="E16" i="8"/>
  <c r="E17" i="8"/>
  <c r="E8" i="8"/>
  <c r="D18" i="8"/>
  <c r="F44" i="3"/>
  <c r="L25" i="1"/>
  <c r="L24" i="1"/>
  <c r="I25" i="1"/>
  <c r="I24" i="1"/>
  <c r="F44" i="4"/>
  <c r="D25" i="1"/>
  <c r="D24" i="1"/>
  <c r="F44" i="2"/>
  <c r="D18" i="6"/>
  <c r="Q7" i="1"/>
  <c r="K9" i="5" l="1"/>
  <c r="I11" i="5"/>
  <c r="I39" i="5"/>
  <c r="K12" i="5"/>
  <c r="I14" i="5"/>
  <c r="I38" i="5"/>
  <c r="K36" i="5"/>
  <c r="K38" i="5" s="1"/>
  <c r="I32" i="5"/>
  <c r="K31" i="5"/>
  <c r="K32" i="5" s="1"/>
  <c r="K33" i="5"/>
  <c r="K35" i="5" s="1"/>
  <c r="I35" i="5"/>
  <c r="K18" i="5"/>
  <c r="K20" i="5" s="1"/>
  <c r="I20" i="5"/>
  <c r="K15" i="5"/>
  <c r="K17" i="5" s="1"/>
  <c r="I17" i="5"/>
  <c r="K14" i="5"/>
  <c r="K21" i="5"/>
  <c r="K23" i="5" s="1"/>
  <c r="I23" i="5"/>
  <c r="I40" i="5"/>
  <c r="K10" i="5"/>
  <c r="K40" i="5" s="1"/>
  <c r="K24" i="5"/>
  <c r="K26" i="5" s="1"/>
  <c r="I26" i="5"/>
  <c r="K27" i="5"/>
  <c r="K29" i="5" s="1"/>
  <c r="I29" i="5"/>
  <c r="M21" i="9"/>
  <c r="M22" i="9"/>
  <c r="M19" i="9"/>
  <c r="M18" i="9"/>
  <c r="M31" i="9"/>
  <c r="M30" i="9"/>
  <c r="I35" i="9"/>
  <c r="M25" i="9"/>
  <c r="M24" i="9"/>
  <c r="M15" i="9"/>
  <c r="M16" i="9"/>
  <c r="M27" i="9"/>
  <c r="M28" i="9"/>
  <c r="M12" i="9"/>
  <c r="M13" i="9"/>
  <c r="M10" i="9"/>
  <c r="M9" i="9"/>
  <c r="M33" i="9"/>
  <c r="M34" i="9"/>
  <c r="M36" i="9"/>
  <c r="M37" i="9"/>
  <c r="G23" i="9"/>
  <c r="G29" i="9"/>
  <c r="I38" i="9"/>
  <c r="G26" i="9"/>
  <c r="G20" i="9"/>
  <c r="G17" i="9"/>
  <c r="G11" i="9"/>
  <c r="I11" i="9"/>
  <c r="I14" i="9"/>
  <c r="I17" i="9"/>
  <c r="I20" i="9"/>
  <c r="I23" i="9"/>
  <c r="I26" i="9"/>
  <c r="I29" i="9"/>
  <c r="I32" i="9"/>
  <c r="K33" i="9"/>
  <c r="K35" i="9" s="1"/>
  <c r="G35" i="9"/>
  <c r="K36" i="9"/>
  <c r="K38" i="9" s="1"/>
  <c r="G38" i="9"/>
  <c r="J41" i="9"/>
  <c r="G14" i="9"/>
  <c r="F41" i="9"/>
  <c r="K39" i="9"/>
  <c r="K30" i="9"/>
  <c r="K32" i="9" s="1"/>
  <c r="G39" i="9"/>
  <c r="G32" i="9"/>
  <c r="G40" i="9"/>
  <c r="E18" i="10"/>
  <c r="F36" i="4" s="1"/>
  <c r="F33" i="4" s="1"/>
  <c r="O7" i="1"/>
  <c r="K14" i="9"/>
  <c r="K17" i="9"/>
  <c r="K20" i="9"/>
  <c r="K23" i="9"/>
  <c r="K26" i="9"/>
  <c r="K29" i="9"/>
  <c r="H41" i="9"/>
  <c r="I39" i="9"/>
  <c r="I41" i="9" s="1"/>
  <c r="K10" i="9"/>
  <c r="K40" i="9" s="1"/>
  <c r="F7" i="6"/>
  <c r="E13" i="6" s="1"/>
  <c r="I8" i="5"/>
  <c r="L14" i="1"/>
  <c r="L13" i="1"/>
  <c r="L11" i="1"/>
  <c r="I14" i="1"/>
  <c r="I13" i="1"/>
  <c r="I11" i="1"/>
  <c r="L27" i="1"/>
  <c r="L26" i="1"/>
  <c r="L23" i="1"/>
  <c r="L30" i="1" s="1"/>
  <c r="L22" i="1"/>
  <c r="I27" i="1"/>
  <c r="I26" i="1"/>
  <c r="I23" i="1"/>
  <c r="I30" i="1" s="1"/>
  <c r="I22" i="1"/>
  <c r="D27" i="1"/>
  <c r="D26" i="1"/>
  <c r="D23" i="1"/>
  <c r="D30" i="1" s="1"/>
  <c r="D22" i="1"/>
  <c r="D15" i="1"/>
  <c r="D14" i="1"/>
  <c r="D13" i="1"/>
  <c r="D11" i="1"/>
  <c r="H5" i="4"/>
  <c r="M6" i="4"/>
  <c r="M5" i="4"/>
  <c r="M6" i="3"/>
  <c r="M5" i="3"/>
  <c r="H5" i="3"/>
  <c r="H5" i="2"/>
  <c r="H15" i="2"/>
  <c r="F39" i="4"/>
  <c r="F38" i="4" s="1"/>
  <c r="F22" i="4"/>
  <c r="L12" i="1" s="1"/>
  <c r="H20" i="4"/>
  <c r="H19" i="4"/>
  <c r="F18" i="4"/>
  <c r="L10" i="1" s="1"/>
  <c r="H17" i="4"/>
  <c r="H16" i="4"/>
  <c r="H15" i="4"/>
  <c r="F14" i="4"/>
  <c r="L9" i="1" s="1"/>
  <c r="F13" i="4"/>
  <c r="L8" i="1" s="1"/>
  <c r="F39" i="3"/>
  <c r="F38" i="3" s="1"/>
  <c r="F22" i="3"/>
  <c r="I12" i="1" s="1"/>
  <c r="H20" i="3"/>
  <c r="H19" i="3"/>
  <c r="F18" i="3"/>
  <c r="I10" i="1" s="1"/>
  <c r="H17" i="3"/>
  <c r="H16" i="3"/>
  <c r="H15" i="3"/>
  <c r="F14" i="3"/>
  <c r="H20" i="2"/>
  <c r="H19" i="2"/>
  <c r="H17" i="2"/>
  <c r="H16" i="2"/>
  <c r="M5" i="2"/>
  <c r="F22" i="2"/>
  <c r="D12" i="1" s="1"/>
  <c r="F18" i="2"/>
  <c r="D10" i="1" s="1"/>
  <c r="F14" i="2"/>
  <c r="D9" i="1" s="1"/>
  <c r="G6" i="1"/>
  <c r="G19" i="1" s="1"/>
  <c r="G20" i="1"/>
  <c r="E20" i="1"/>
  <c r="I41" i="5" l="1"/>
  <c r="K11" i="5"/>
  <c r="K39" i="5"/>
  <c r="K41" i="5" s="1"/>
  <c r="K41" i="9"/>
  <c r="G41" i="9"/>
  <c r="F13" i="3"/>
  <c r="I8" i="1" s="1"/>
  <c r="I17" i="1" s="1"/>
  <c r="K11" i="9"/>
  <c r="F34" i="3"/>
  <c r="E18" i="8"/>
  <c r="F36" i="3" s="1"/>
  <c r="E16" i="6"/>
  <c r="E9" i="6"/>
  <c r="E15" i="6"/>
  <c r="E17" i="6"/>
  <c r="I9" i="1"/>
  <c r="E14" i="6"/>
  <c r="E12" i="6"/>
  <c r="E11" i="6"/>
  <c r="E10" i="6"/>
  <c r="E8" i="6"/>
  <c r="M33" i="1"/>
  <c r="F33" i="1" s="1"/>
  <c r="L17" i="1"/>
  <c r="B3" i="1"/>
  <c r="M6" i="2"/>
  <c r="F32" i="4"/>
  <c r="L21" i="1" s="1"/>
  <c r="F13" i="2"/>
  <c r="M4" i="2"/>
  <c r="O39" i="2"/>
  <c r="F39" i="2" s="1"/>
  <c r="F38" i="2" s="1"/>
  <c r="F33" i="3" l="1"/>
  <c r="E18" i="6"/>
  <c r="F36" i="2" s="1"/>
  <c r="F34" i="2"/>
  <c r="F28" i="2"/>
  <c r="D8" i="1"/>
  <c r="F33" i="2" l="1"/>
  <c r="F32" i="2" s="1"/>
  <c r="D17" i="1"/>
  <c r="D16" i="1"/>
  <c r="F32" i="3"/>
  <c r="I21" i="1" s="1"/>
  <c r="D21" i="1" l="1"/>
  <c r="B33" i="1" s="1"/>
  <c r="F49" i="2"/>
  <c r="F27" i="3" s="1"/>
  <c r="I15" i="1" s="1"/>
  <c r="I16" i="1" s="1"/>
  <c r="F31" i="1" l="1"/>
  <c r="D28" i="1"/>
  <c r="D29" i="1" s="1"/>
  <c r="F50" i="2"/>
  <c r="F28" i="3"/>
  <c r="F49" i="3" s="1"/>
  <c r="I28" i="1" s="1"/>
  <c r="I29" i="1" s="1"/>
  <c r="F27" i="4" l="1"/>
  <c r="F28" i="4" s="1"/>
  <c r="F49" i="4" s="1"/>
  <c r="F50" i="3"/>
  <c r="L15" i="1" l="1"/>
  <c r="L16" i="1" s="1"/>
  <c r="F50" i="4"/>
  <c r="L28" i="1"/>
  <c r="L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7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会計期間開始日を入力
（Ex.R1.10.1）</t>
        </r>
      </text>
    </comment>
    <comment ref="G7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会計期間終了日を入力
（EX.R1.12.31）</t>
        </r>
      </text>
    </comment>
  </commentList>
</comments>
</file>

<file path=xl/sharedStrings.xml><?xml version="1.0" encoding="utf-8"?>
<sst xmlns="http://schemas.openxmlformats.org/spreadsheetml/2006/main" count="602" uniqueCount="159">
  <si>
    <t>様式例１３（設立認可用）</t>
    <rPh sb="0" eb="3">
      <t>ヨウシキレイ</t>
    </rPh>
    <rPh sb="6" eb="8">
      <t>セツリツ</t>
    </rPh>
    <rPh sb="8" eb="10">
      <t>ニンカ</t>
    </rPh>
    <rPh sb="10" eb="11">
      <t>ヨウ</t>
    </rPh>
    <phoneticPr fontId="3"/>
  </si>
  <si>
    <t>年数</t>
    <rPh sb="0" eb="2">
      <t>ネンスウ</t>
    </rPh>
    <phoneticPr fontId="3"/>
  </si>
  <si>
    <t>（収入予算額総括表）</t>
    <rPh sb="1" eb="3">
      <t>シュウニュウ</t>
    </rPh>
    <rPh sb="3" eb="6">
      <t>ヨサンガク</t>
    </rPh>
    <rPh sb="6" eb="9">
      <t>ソウカツヒョウ</t>
    </rPh>
    <phoneticPr fontId="3"/>
  </si>
  <si>
    <t>科目</t>
    <rPh sb="0" eb="2">
      <t>カモク</t>
    </rPh>
    <phoneticPr fontId="3"/>
  </si>
  <si>
    <t>医業収入</t>
    <rPh sb="0" eb="2">
      <t>イギョウ</t>
    </rPh>
    <rPh sb="2" eb="4">
      <t>シュウニュウ</t>
    </rPh>
    <phoneticPr fontId="3"/>
  </si>
  <si>
    <t>入院収入</t>
    <rPh sb="0" eb="2">
      <t>ニュウイン</t>
    </rPh>
    <rPh sb="2" eb="4">
      <t>シュウニュウ</t>
    </rPh>
    <phoneticPr fontId="3"/>
  </si>
  <si>
    <t>外来収入</t>
    <rPh sb="0" eb="2">
      <t>ガイライ</t>
    </rPh>
    <rPh sb="2" eb="4">
      <t>シュウニュウ</t>
    </rPh>
    <phoneticPr fontId="3"/>
  </si>
  <si>
    <t>その他</t>
    <rPh sb="2" eb="3">
      <t>タ</t>
    </rPh>
    <phoneticPr fontId="3"/>
  </si>
  <si>
    <t>医業外収入</t>
    <rPh sb="0" eb="2">
      <t>イギョウ</t>
    </rPh>
    <rPh sb="2" eb="3">
      <t>ガイ</t>
    </rPh>
    <rPh sb="3" eb="5">
      <t>シュウニュウ</t>
    </rPh>
    <phoneticPr fontId="3"/>
  </si>
  <si>
    <t>借入金</t>
    <rPh sb="0" eb="3">
      <t>カリイレキン</t>
    </rPh>
    <phoneticPr fontId="3"/>
  </si>
  <si>
    <t>拠出金等</t>
  </si>
  <si>
    <t>拠出金等</t>
    <rPh sb="0" eb="3">
      <t>キョシュツキン</t>
    </rPh>
    <rPh sb="3" eb="4">
      <t>トウ</t>
    </rPh>
    <phoneticPr fontId="3"/>
  </si>
  <si>
    <t>前年度繰越金</t>
    <rPh sb="0" eb="3">
      <t>ゼンネンド</t>
    </rPh>
    <rPh sb="3" eb="6">
      <t>クリコシキン</t>
    </rPh>
    <phoneticPr fontId="3"/>
  </si>
  <si>
    <t>合計</t>
    <rPh sb="0" eb="2">
      <t>ゴウケイ</t>
    </rPh>
    <phoneticPr fontId="3"/>
  </si>
  <si>
    <t>（支出予算額総括表）</t>
    <rPh sb="1" eb="3">
      <t>シシュツ</t>
    </rPh>
    <rPh sb="3" eb="6">
      <t>ヨサンガク</t>
    </rPh>
    <rPh sb="6" eb="9">
      <t>ソウカツヒョウ</t>
    </rPh>
    <phoneticPr fontId="3"/>
  </si>
  <si>
    <t>医業費用</t>
    <rPh sb="0" eb="2">
      <t>イギョウ</t>
    </rPh>
    <rPh sb="2" eb="4">
      <t>ヒヨウ</t>
    </rPh>
    <phoneticPr fontId="3"/>
  </si>
  <si>
    <t>医業外費用</t>
    <rPh sb="0" eb="2">
      <t>イギョウ</t>
    </rPh>
    <rPh sb="2" eb="3">
      <t>ガイ</t>
    </rPh>
    <rPh sb="3" eb="5">
      <t>ヒヨウ</t>
    </rPh>
    <phoneticPr fontId="3"/>
  </si>
  <si>
    <t>施設整備費</t>
    <rPh sb="0" eb="2">
      <t>シセツ</t>
    </rPh>
    <rPh sb="2" eb="5">
      <t>セイビヒ</t>
    </rPh>
    <phoneticPr fontId="3"/>
  </si>
  <si>
    <t>医療機器購入費</t>
    <rPh sb="0" eb="2">
      <t>イリョウ</t>
    </rPh>
    <rPh sb="2" eb="4">
      <t>キキ</t>
    </rPh>
    <rPh sb="4" eb="7">
      <t>コウニュウヒ</t>
    </rPh>
    <phoneticPr fontId="3"/>
  </si>
  <si>
    <t>借入金（元金）返済</t>
    <rPh sb="0" eb="3">
      <t>カリイレキン</t>
    </rPh>
    <rPh sb="4" eb="6">
      <t>モトキン</t>
    </rPh>
    <rPh sb="7" eb="9">
      <t>ヘンサイ</t>
    </rPh>
    <phoneticPr fontId="3"/>
  </si>
  <si>
    <t>法人税等（租税公課）</t>
    <rPh sb="0" eb="3">
      <t>ホウジンゼイ</t>
    </rPh>
    <rPh sb="3" eb="4">
      <t>トウ</t>
    </rPh>
    <rPh sb="5" eb="7">
      <t>ソゼイ</t>
    </rPh>
    <rPh sb="7" eb="9">
      <t>コウカ</t>
    </rPh>
    <phoneticPr fontId="3"/>
  </si>
  <si>
    <t>翌年度繰越金</t>
    <rPh sb="0" eb="3">
      <t>ヨクネンド</t>
    </rPh>
    <rPh sb="3" eb="6">
      <t>クリコシキン</t>
    </rPh>
    <phoneticPr fontId="3"/>
  </si>
  <si>
    <t>初年度</t>
    <rPh sb="0" eb="3">
      <t>ショネンド</t>
    </rPh>
    <phoneticPr fontId="3"/>
  </si>
  <si>
    <t>（運転資金）</t>
    <rPh sb="1" eb="3">
      <t>ウンテン</t>
    </rPh>
    <rPh sb="3" eb="5">
      <t>シキン</t>
    </rPh>
    <phoneticPr fontId="3"/>
  </si>
  <si>
    <t>必要額</t>
    <rPh sb="0" eb="3">
      <t>ヒツヨウガク</t>
    </rPh>
    <phoneticPr fontId="3"/>
  </si>
  <si>
    <t>初年度月数</t>
    <rPh sb="0" eb="3">
      <t>ショネンド</t>
    </rPh>
    <rPh sb="3" eb="5">
      <t>ツキスウ</t>
    </rPh>
    <phoneticPr fontId="3"/>
  </si>
  <si>
    <t>準備額</t>
    <rPh sb="0" eb="3">
      <t>ジュンビガク</t>
    </rPh>
    <phoneticPr fontId="3"/>
  </si>
  <si>
    <t>内
訳</t>
    <rPh sb="0" eb="1">
      <t>ウチ</t>
    </rPh>
    <rPh sb="2" eb="3">
      <t>ヤク</t>
    </rPh>
    <phoneticPr fontId="3"/>
  </si>
  <si>
    <t>窓口収入</t>
  </si>
  <si>
    <t>次年度</t>
    <rPh sb="0" eb="3">
      <t>ジネンド</t>
    </rPh>
    <phoneticPr fontId="3"/>
  </si>
  <si>
    <t>次々年度</t>
    <rPh sb="0" eb="4">
      <t>ジジネンド</t>
    </rPh>
    <phoneticPr fontId="3"/>
  </si>
  <si>
    <t>(</t>
    <phoneticPr fontId="3"/>
  </si>
  <si>
    <t>(</t>
    <phoneticPr fontId="3"/>
  </si>
  <si>
    <t>)</t>
    <phoneticPr fontId="3"/>
  </si>
  <si>
    <t>(</t>
    <phoneticPr fontId="3"/>
  </si>
  <si>
    <t>)</t>
    <phoneticPr fontId="3"/>
  </si>
  <si>
    <t>（単位：千円）</t>
    <rPh sb="1" eb="3">
      <t>タンイ</t>
    </rPh>
    <rPh sb="4" eb="6">
      <t>センエン</t>
    </rPh>
    <phoneticPr fontId="3"/>
  </si>
  <si>
    <t>（作成上の注意）</t>
  </si>
  <si>
    <t>　あること。</t>
  </si>
  <si>
    <t>　　よって、実際の納税は翌年度になる場合であっても、税金相当額は初年度に計上すること。</t>
  </si>
  <si>
    <t>　　　必要額＝初年度支出（医業費用＋医業外費用＋借入金（元金）返済）の２か月分</t>
  </si>
  <si>
    <t>　　　準備金＝拠出金（現金）＋現物拠出財産（預金＋医業未収金）＋窓口収入の２か月分</t>
  </si>
  <si>
    <t>様式例１３－２（設立認可用）</t>
    <rPh sb="0" eb="3">
      <t>ヨウシキレイ</t>
    </rPh>
    <rPh sb="8" eb="10">
      <t>セツリツ</t>
    </rPh>
    <rPh sb="10" eb="12">
      <t>ニンカ</t>
    </rPh>
    <rPh sb="12" eb="13">
      <t>ヨウ</t>
    </rPh>
    <phoneticPr fontId="3"/>
  </si>
  <si>
    <t>予算明細書</t>
    <rPh sb="0" eb="2">
      <t>ヨサン</t>
    </rPh>
    <rPh sb="2" eb="5">
      <t>メイサイショ</t>
    </rPh>
    <phoneticPr fontId="3"/>
  </si>
  <si>
    <t>入院患者数</t>
    <rPh sb="0" eb="2">
      <t>ニュウイン</t>
    </rPh>
    <rPh sb="2" eb="4">
      <t>カンジャ</t>
    </rPh>
    <rPh sb="4" eb="5">
      <t>スウ</t>
    </rPh>
    <phoneticPr fontId="3"/>
  </si>
  <si>
    <t>外来患者数</t>
    <rPh sb="0" eb="2">
      <t>ガイライ</t>
    </rPh>
    <rPh sb="2" eb="5">
      <t>カンジャスウ</t>
    </rPh>
    <phoneticPr fontId="3"/>
  </si>
  <si>
    <t>（収入）</t>
    <rPh sb="1" eb="3">
      <t>シュウニュウ</t>
    </rPh>
    <phoneticPr fontId="3"/>
  </si>
  <si>
    <t>自費収入</t>
    <rPh sb="0" eb="2">
      <t>ジヒ</t>
    </rPh>
    <rPh sb="2" eb="4">
      <t>シュウニュウ</t>
    </rPh>
    <phoneticPr fontId="3"/>
  </si>
  <si>
    <t>社会保険等収入</t>
    <rPh sb="0" eb="2">
      <t>シャカイ</t>
    </rPh>
    <rPh sb="2" eb="4">
      <t>ホケン</t>
    </rPh>
    <rPh sb="4" eb="5">
      <t>トウ</t>
    </rPh>
    <rPh sb="5" eb="7">
      <t>シュウニュウ</t>
    </rPh>
    <phoneticPr fontId="3"/>
  </si>
  <si>
    <t>室料差額収入</t>
    <rPh sb="0" eb="2">
      <t>シツリョウ</t>
    </rPh>
    <rPh sb="2" eb="4">
      <t>サガク</t>
    </rPh>
    <rPh sb="4" eb="6">
      <t>シュウニュウ</t>
    </rPh>
    <phoneticPr fontId="3"/>
  </si>
  <si>
    <t>１．事業計画（様式例１２）の内容と一致すること。</t>
    <phoneticPr fontId="3"/>
  </si>
  <si>
    <t>２．1,000円未満は、四捨五入しても差し支えないが、様式例１３の単位と一致させること。</t>
    <phoneticPr fontId="3"/>
  </si>
  <si>
    <t>４．自賠法、労災法による診療収入は、自費収入に入れること。</t>
    <phoneticPr fontId="3"/>
  </si>
  <si>
    <t>６．開設する医療施設ごとに収入内訳書を作成すること。</t>
    <phoneticPr fontId="3"/>
  </si>
  <si>
    <t>（支出）</t>
    <rPh sb="1" eb="3">
      <t>シシュツ</t>
    </rPh>
    <phoneticPr fontId="3"/>
  </si>
  <si>
    <t>給与費</t>
    <rPh sb="0" eb="3">
      <t>キュウヨヒ</t>
    </rPh>
    <phoneticPr fontId="3"/>
  </si>
  <si>
    <t>職員給与</t>
    <rPh sb="0" eb="2">
      <t>ショクイン</t>
    </rPh>
    <rPh sb="2" eb="4">
      <t>キュウヨ</t>
    </rPh>
    <phoneticPr fontId="3"/>
  </si>
  <si>
    <t>役員報酬</t>
    <rPh sb="0" eb="2">
      <t>ヤクイン</t>
    </rPh>
    <rPh sb="2" eb="4">
      <t>ホウシュウ</t>
    </rPh>
    <phoneticPr fontId="3"/>
  </si>
  <si>
    <t>材料費</t>
    <rPh sb="0" eb="3">
      <t>ザイリョウヒ</t>
    </rPh>
    <phoneticPr fontId="3"/>
  </si>
  <si>
    <t>経費</t>
    <rPh sb="0" eb="2">
      <t>ケイヒ</t>
    </rPh>
    <phoneticPr fontId="3"/>
  </si>
  <si>
    <t>賃借料</t>
    <rPh sb="0" eb="3">
      <t>チンシャクリョウ</t>
    </rPh>
    <phoneticPr fontId="3"/>
  </si>
  <si>
    <t>委託費</t>
    <rPh sb="0" eb="3">
      <t>イタクヒ</t>
    </rPh>
    <phoneticPr fontId="3"/>
  </si>
  <si>
    <t>翌年度繰越金</t>
    <rPh sb="0" eb="3">
      <t>ヨクネンド</t>
    </rPh>
    <rPh sb="3" eb="5">
      <t>クリコシ</t>
    </rPh>
    <rPh sb="5" eb="6">
      <t>キン</t>
    </rPh>
    <phoneticPr fontId="3"/>
  </si>
  <si>
    <t>（注）１．入院患者数（１年）＝入院患者数（１日平均）×３６５（３６６）</t>
  </si>
  <si>
    <t>　　　２．外来患者数（１年）＝外来患者数（１か月平均）×１２</t>
  </si>
  <si>
    <t>　　　３．初年度の月数に注意すること。</t>
  </si>
  <si>
    <t>~</t>
    <phoneticPr fontId="3"/>
  </si>
  <si>
    <t>(</t>
    <phoneticPr fontId="3"/>
  </si>
  <si>
    <t>金額（千円）</t>
    <rPh sb="0" eb="2">
      <t>キンガク</t>
    </rPh>
    <rPh sb="3" eb="5">
      <t>センエン</t>
    </rPh>
    <phoneticPr fontId="3"/>
  </si>
  <si>
    <t>内容説明</t>
    <rPh sb="0" eb="2">
      <t>ナイヨウ</t>
    </rPh>
    <rPh sb="2" eb="4">
      <t>セツメイ</t>
    </rPh>
    <phoneticPr fontId="3"/>
  </si>
  <si>
    <t>平均</t>
    <rPh sb="0" eb="2">
      <t>ヘイキン</t>
    </rPh>
    <phoneticPr fontId="3"/>
  </si>
  <si>
    <t>円</t>
    <rPh sb="0" eb="1">
      <t>エン</t>
    </rPh>
    <phoneticPr fontId="3"/>
  </si>
  <si>
    <t>×</t>
    <phoneticPr fontId="3"/>
  </si>
  <si>
    <t>年間</t>
    <rPh sb="0" eb="2">
      <t>ネンカン</t>
    </rPh>
    <phoneticPr fontId="3"/>
  </si>
  <si>
    <t>人</t>
    <rPh sb="0" eb="1">
      <t>ニン</t>
    </rPh>
    <phoneticPr fontId="3"/>
  </si>
  <si>
    <t>集団検診料、診断書発行料等</t>
    <rPh sb="0" eb="2">
      <t>シュウダン</t>
    </rPh>
    <rPh sb="2" eb="5">
      <t>ケンシンリョウ</t>
    </rPh>
    <rPh sb="6" eb="9">
      <t>シンダンショ</t>
    </rPh>
    <rPh sb="9" eb="11">
      <t>ハッコウ</t>
    </rPh>
    <rPh sb="11" eb="12">
      <t>リョウ</t>
    </rPh>
    <rPh sb="12" eb="13">
      <t>トウ</t>
    </rPh>
    <phoneticPr fontId="3"/>
  </si>
  <si>
    <t>預託金の利息</t>
    <rPh sb="0" eb="3">
      <t>ヨタクキン</t>
    </rPh>
    <rPh sb="4" eb="6">
      <t>リソク</t>
    </rPh>
    <phoneticPr fontId="3"/>
  </si>
  <si>
    <t>従業員、付添人等の給食収入等</t>
    <rPh sb="0" eb="3">
      <t>ジュウギョウイン</t>
    </rPh>
    <rPh sb="4" eb="7">
      <t>ツキソイニン</t>
    </rPh>
    <rPh sb="7" eb="8">
      <t>トウ</t>
    </rPh>
    <rPh sb="9" eb="11">
      <t>キュウショク</t>
    </rPh>
    <rPh sb="11" eb="13">
      <t>シュウニュウ</t>
    </rPh>
    <rPh sb="13" eb="14">
      <t>トウ</t>
    </rPh>
    <phoneticPr fontId="3"/>
  </si>
  <si>
    <t>銀行等からの借入金</t>
    <rPh sb="0" eb="2">
      <t>ギンコウ</t>
    </rPh>
    <rPh sb="2" eb="3">
      <t>トウ</t>
    </rPh>
    <rPh sb="6" eb="9">
      <t>カリイレキン</t>
    </rPh>
    <phoneticPr fontId="3"/>
  </si>
  <si>
    <t>現金、預金、医業未収金の合計</t>
    <rPh sb="0" eb="2">
      <t>ゲンキン</t>
    </rPh>
    <rPh sb="3" eb="5">
      <t>ヨキン</t>
    </rPh>
    <rPh sb="6" eb="8">
      <t>イギョウ</t>
    </rPh>
    <rPh sb="8" eb="11">
      <t>ミシュウキン</t>
    </rPh>
    <rPh sb="12" eb="14">
      <t>ゴウケイ</t>
    </rPh>
    <phoneticPr fontId="3"/>
  </si>
  <si>
    <t>（職員給与費内訳書（様式例１３－３）のとおり）</t>
    <rPh sb="1" eb="3">
      <t>ショクイン</t>
    </rPh>
    <rPh sb="3" eb="6">
      <t>キュウヨヒ</t>
    </rPh>
    <rPh sb="6" eb="9">
      <t>ウチワケショ</t>
    </rPh>
    <rPh sb="10" eb="13">
      <t>ヨウシキレイ</t>
    </rPh>
    <phoneticPr fontId="3"/>
  </si>
  <si>
    <t>退職金、法定福利費</t>
    <rPh sb="0" eb="3">
      <t>タイショクキン</t>
    </rPh>
    <rPh sb="4" eb="6">
      <t>ホウテイ</t>
    </rPh>
    <rPh sb="6" eb="9">
      <t>フクリヒ</t>
    </rPh>
    <phoneticPr fontId="3"/>
  </si>
  <si>
    <t>（役員報酬内訳書（様式例１３－４）のとおり）</t>
    <rPh sb="1" eb="3">
      <t>ヤクイン</t>
    </rPh>
    <rPh sb="3" eb="5">
      <t>ホウシュウ</t>
    </rPh>
    <rPh sb="5" eb="8">
      <t>ウチワケショ</t>
    </rPh>
    <rPh sb="9" eb="12">
      <t>ヨウシキレイ</t>
    </rPh>
    <phoneticPr fontId="3"/>
  </si>
  <si>
    <t>医薬品、診療材料費、給食用材料費　等</t>
    <rPh sb="0" eb="3">
      <t>イヤクヒン</t>
    </rPh>
    <rPh sb="4" eb="6">
      <t>シンリョウ</t>
    </rPh>
    <rPh sb="6" eb="9">
      <t>ザイリョウヒ</t>
    </rPh>
    <rPh sb="10" eb="13">
      <t>キュウショクヨウ</t>
    </rPh>
    <rPh sb="13" eb="16">
      <t>ザイリョウヒ</t>
    </rPh>
    <rPh sb="17" eb="18">
      <t>トウ</t>
    </rPh>
    <phoneticPr fontId="3"/>
  </si>
  <si>
    <t>土地、建物の賃借料</t>
    <rPh sb="0" eb="2">
      <t>トチ</t>
    </rPh>
    <rPh sb="3" eb="5">
      <t>タテモノ</t>
    </rPh>
    <rPh sb="6" eb="9">
      <t>チンシャクリョウ</t>
    </rPh>
    <phoneticPr fontId="3"/>
  </si>
  <si>
    <t>月額</t>
    <rPh sb="0" eb="2">
      <t>ゲツガク</t>
    </rPh>
    <phoneticPr fontId="3"/>
  </si>
  <si>
    <t>×</t>
    <phoneticPr fontId="3"/>
  </si>
  <si>
    <t>か月</t>
    <rPh sb="1" eb="2">
      <t>ゲツ</t>
    </rPh>
    <phoneticPr fontId="3"/>
  </si>
  <si>
    <t>初年度日数</t>
    <rPh sb="0" eb="3">
      <t>ショネンド</t>
    </rPh>
    <rPh sb="3" eb="5">
      <t>ニッスウ</t>
    </rPh>
    <phoneticPr fontId="3"/>
  </si>
  <si>
    <t>福利厚生、交通費、光熱水費、保険料、通信費、交際費、修繕費、消耗品費　等</t>
    <rPh sb="0" eb="2">
      <t>フクリ</t>
    </rPh>
    <rPh sb="2" eb="4">
      <t>コウセイ</t>
    </rPh>
    <rPh sb="5" eb="8">
      <t>コウツウヒ</t>
    </rPh>
    <rPh sb="9" eb="13">
      <t>コウネツスイヒ</t>
    </rPh>
    <rPh sb="14" eb="17">
      <t>ホケンリョウ</t>
    </rPh>
    <rPh sb="18" eb="21">
      <t>ツウシンヒ</t>
    </rPh>
    <rPh sb="22" eb="25">
      <t>コウサイヒ</t>
    </rPh>
    <rPh sb="26" eb="29">
      <t>シュウゼンヒ</t>
    </rPh>
    <rPh sb="30" eb="33">
      <t>ショウモウヒン</t>
    </rPh>
    <rPh sb="33" eb="34">
      <t>ヒ</t>
    </rPh>
    <rPh sb="35" eb="36">
      <t>トウ</t>
    </rPh>
    <phoneticPr fontId="3"/>
  </si>
  <si>
    <t>検査、給食、寝具、医事、清掃、保守等の委託費</t>
    <rPh sb="0" eb="2">
      <t>ケンサ</t>
    </rPh>
    <rPh sb="3" eb="5">
      <t>キュウショク</t>
    </rPh>
    <rPh sb="6" eb="8">
      <t>シング</t>
    </rPh>
    <rPh sb="9" eb="11">
      <t>イジ</t>
    </rPh>
    <rPh sb="12" eb="14">
      <t>セイソウ</t>
    </rPh>
    <rPh sb="15" eb="18">
      <t>ホシュトウ</t>
    </rPh>
    <rPh sb="19" eb="21">
      <t>イタク</t>
    </rPh>
    <rPh sb="21" eb="22">
      <t>ヒ</t>
    </rPh>
    <phoneticPr fontId="3"/>
  </si>
  <si>
    <t>研究研修費、本部費　等</t>
    <rPh sb="0" eb="2">
      <t>ケンキュウ</t>
    </rPh>
    <rPh sb="2" eb="5">
      <t>ケンシュウヒ</t>
    </rPh>
    <rPh sb="6" eb="8">
      <t>ホンブ</t>
    </rPh>
    <rPh sb="8" eb="9">
      <t>ヒ</t>
    </rPh>
    <rPh sb="10" eb="11">
      <t>トウ</t>
    </rPh>
    <phoneticPr fontId="3"/>
  </si>
  <si>
    <t>支払利息など</t>
    <rPh sb="0" eb="2">
      <t>シハライ</t>
    </rPh>
    <rPh sb="2" eb="4">
      <t>リソク</t>
    </rPh>
    <phoneticPr fontId="3"/>
  </si>
  <si>
    <t>医療機器購入費、施設整備費</t>
    <rPh sb="0" eb="2">
      <t>イリョウ</t>
    </rPh>
    <rPh sb="2" eb="4">
      <t>キキ</t>
    </rPh>
    <rPh sb="4" eb="7">
      <t>コウニュウヒ</t>
    </rPh>
    <rPh sb="8" eb="10">
      <t>シセツ</t>
    </rPh>
    <rPh sb="10" eb="13">
      <t>セイビヒ</t>
    </rPh>
    <phoneticPr fontId="3"/>
  </si>
  <si>
    <t>３．合計欄の金額は、様式例１３の収入（支出）予算額総括表の合計欄の金額と一致すること。</t>
    <rPh sb="19" eb="21">
      <t>シシュツ</t>
    </rPh>
    <phoneticPr fontId="3"/>
  </si>
  <si>
    <t>５．初年度と次年度の２年度分（初年度が６か月に満たない場合は次々年度までの３年度分）を作成すること。</t>
    <rPh sb="15" eb="18">
      <t>ショネンド</t>
    </rPh>
    <rPh sb="21" eb="22">
      <t>ゲツ</t>
    </rPh>
    <rPh sb="23" eb="24">
      <t>ミ</t>
    </rPh>
    <rPh sb="27" eb="29">
      <t>バアイ</t>
    </rPh>
    <rPh sb="30" eb="34">
      <t>ジジネンド</t>
    </rPh>
    <rPh sb="38" eb="41">
      <t>ネンドブン</t>
    </rPh>
    <phoneticPr fontId="3"/>
  </si>
  <si>
    <t>1か月平均</t>
    <rPh sb="2" eb="3">
      <t>ゲツ</t>
    </rPh>
    <rPh sb="3" eb="5">
      <t>ヘイキン</t>
    </rPh>
    <phoneticPr fontId="3"/>
  </si>
  <si>
    <t>1日平均</t>
    <rPh sb="1" eb="2">
      <t>ニチ</t>
    </rPh>
    <rPh sb="2" eb="4">
      <t>ヘイキン</t>
    </rPh>
    <phoneticPr fontId="3"/>
  </si>
  <si>
    <t>1年</t>
    <rPh sb="1" eb="2">
      <t>ネン</t>
    </rPh>
    <phoneticPr fontId="3"/>
  </si>
  <si>
    <t>６．開設する医療施設ごとに収入（支出）内訳書を作成すること。</t>
    <rPh sb="16" eb="18">
      <t>シシュツ</t>
    </rPh>
    <phoneticPr fontId="3"/>
  </si>
  <si>
    <t>様式例１３－３（設立認可用）</t>
    <rPh sb="0" eb="3">
      <t>ヨウシキレイ</t>
    </rPh>
    <rPh sb="8" eb="10">
      <t>セツリツ</t>
    </rPh>
    <rPh sb="10" eb="12">
      <t>ニンカ</t>
    </rPh>
    <rPh sb="12" eb="13">
      <t>ヨウ</t>
    </rPh>
    <phoneticPr fontId="3"/>
  </si>
  <si>
    <t>職員給与費内訳書</t>
    <rPh sb="0" eb="2">
      <t>ショクイン</t>
    </rPh>
    <rPh sb="2" eb="5">
      <t>キュウヨヒ</t>
    </rPh>
    <rPh sb="5" eb="8">
      <t>ウチワケショ</t>
    </rPh>
    <phoneticPr fontId="3"/>
  </si>
  <si>
    <t>職種</t>
    <rPh sb="0" eb="2">
      <t>ショクシュ</t>
    </rPh>
    <phoneticPr fontId="3"/>
  </si>
  <si>
    <t>医師</t>
    <rPh sb="0" eb="2">
      <t>イシ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</si>
  <si>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</si>
  <si>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</si>
  <si>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計</t>
    <rPh sb="0" eb="1">
      <t>ケイ</t>
    </rPh>
    <phoneticPr fontId="3"/>
  </si>
  <si>
    <t>歯科医師</t>
    <rPh sb="0" eb="4">
      <t>シカイシ</t>
    </rPh>
    <phoneticPr fontId="3"/>
  </si>
  <si>
    <t>看護師</t>
    <rPh sb="0" eb="3">
      <t>カンゴシ</t>
    </rPh>
    <phoneticPr fontId="3"/>
  </si>
  <si>
    <t>歯科衛生士</t>
    <rPh sb="0" eb="2">
      <t>シカ</t>
    </rPh>
    <rPh sb="2" eb="5">
      <t>エイセイシ</t>
    </rPh>
    <phoneticPr fontId="3"/>
  </si>
  <si>
    <t>准看護師</t>
    <rPh sb="0" eb="4">
      <t>ジュンカンゴシ</t>
    </rPh>
    <phoneticPr fontId="3"/>
  </si>
  <si>
    <t>薬剤師</t>
    <rPh sb="0" eb="3">
      <t>ヤクザイシ</t>
    </rPh>
    <phoneticPr fontId="3"/>
  </si>
  <si>
    <t>臨床検査技師</t>
    <rPh sb="0" eb="2">
      <t>リンショウ</t>
    </rPh>
    <rPh sb="2" eb="4">
      <t>ケンサ</t>
    </rPh>
    <rPh sb="4" eb="6">
      <t>ギシ</t>
    </rPh>
    <phoneticPr fontId="3"/>
  </si>
  <si>
    <t>診療放射線技師</t>
    <rPh sb="0" eb="2">
      <t>シンリョウ</t>
    </rPh>
    <rPh sb="2" eb="5">
      <t>ホウシャセン</t>
    </rPh>
    <rPh sb="5" eb="7">
      <t>ギシ</t>
    </rPh>
    <phoneticPr fontId="3"/>
  </si>
  <si>
    <t>事務員</t>
    <rPh sb="0" eb="3">
      <t>ジムイン</t>
    </rPh>
    <phoneticPr fontId="3"/>
  </si>
  <si>
    <t>人数</t>
    <rPh sb="0" eb="2">
      <t>ニンズウ</t>
    </rPh>
    <phoneticPr fontId="3"/>
  </si>
  <si>
    <t>一人当たり</t>
    <rPh sb="0" eb="3">
      <t>ヒトリア</t>
    </rPh>
    <phoneticPr fontId="3"/>
  </si>
  <si>
    <t>月額給与</t>
    <rPh sb="0" eb="2">
      <t>ゲツガク</t>
    </rPh>
    <rPh sb="2" eb="4">
      <t>キュウヨ</t>
    </rPh>
    <phoneticPr fontId="3"/>
  </si>
  <si>
    <t>年間給与計</t>
    <rPh sb="0" eb="2">
      <t>ネンカン</t>
    </rPh>
    <rPh sb="2" eb="4">
      <t>キュウヨ</t>
    </rPh>
    <rPh sb="4" eb="5">
      <t>ケイ</t>
    </rPh>
    <phoneticPr fontId="3"/>
  </si>
  <si>
    <t>月額給与計</t>
    <rPh sb="0" eb="2">
      <t>ゲツガク</t>
    </rPh>
    <rPh sb="2" eb="4">
      <t>キュウヨ</t>
    </rPh>
    <rPh sb="4" eb="5">
      <t>ケイ</t>
    </rPh>
    <phoneticPr fontId="3"/>
  </si>
  <si>
    <t>Ｄ</t>
    <phoneticPr fontId="3"/>
  </si>
  <si>
    <t>Ｅ</t>
    <phoneticPr fontId="3"/>
  </si>
  <si>
    <t>Ｃ</t>
    <phoneticPr fontId="3"/>
  </si>
  <si>
    <t>Ｂ</t>
    <phoneticPr fontId="3"/>
  </si>
  <si>
    <t>Ａ</t>
    <phoneticPr fontId="3"/>
  </si>
  <si>
    <t>年間計</t>
    <rPh sb="0" eb="3">
      <t>ネンカンケイ</t>
    </rPh>
    <phoneticPr fontId="3"/>
  </si>
  <si>
    <t>年間賞与計</t>
    <rPh sb="0" eb="4">
      <t>ネンカンショウヨ</t>
    </rPh>
    <rPh sb="4" eb="5">
      <t>ケイ</t>
    </rPh>
    <phoneticPr fontId="3"/>
  </si>
  <si>
    <t>（単位：千円）</t>
    <rPh sb="1" eb="3">
      <t>タンイ</t>
    </rPh>
    <rPh sb="4" eb="6">
      <t>センエン</t>
    </rPh>
    <phoneticPr fontId="3"/>
  </si>
  <si>
    <t>合計</t>
    <rPh sb="0" eb="2">
      <t>ゴウケイ</t>
    </rPh>
    <phoneticPr fontId="3"/>
  </si>
  <si>
    <t>←</t>
    <phoneticPr fontId="3"/>
  </si>
  <si>
    <t>２．1,000円未満は、四捨五入しても差し支えないが、様式例１３の単位と一致させること。</t>
  </si>
  <si>
    <t>４．初年度分の人員構成は、様式例６の「職員」欄の内容と一致させること。</t>
  </si>
  <si>
    <t>３．初年度と次年度の２年度分（初年度が６か月に満たない場合は次々年度までの３年度分）を作成すること。</t>
    <phoneticPr fontId="3"/>
  </si>
  <si>
    <t>様式例１３－４（設立認可用）</t>
    <rPh sb="0" eb="3">
      <t>ヨウシキレイ</t>
    </rPh>
    <rPh sb="8" eb="10">
      <t>セツリツ</t>
    </rPh>
    <rPh sb="10" eb="12">
      <t>ニンカ</t>
    </rPh>
    <rPh sb="12" eb="13">
      <t>ヨウ</t>
    </rPh>
    <phoneticPr fontId="3"/>
  </si>
  <si>
    <t>役員報酬内訳書</t>
    <rPh sb="0" eb="2">
      <t>ヤクイン</t>
    </rPh>
    <rPh sb="2" eb="4">
      <t>ホウシュウ</t>
    </rPh>
    <rPh sb="4" eb="7">
      <t>ウチワケショ</t>
    </rPh>
    <phoneticPr fontId="3"/>
  </si>
  <si>
    <t>役名</t>
    <rPh sb="0" eb="2">
      <t>ヤクメイ</t>
    </rPh>
    <phoneticPr fontId="3"/>
  </si>
  <si>
    <t>氏名</t>
    <rPh sb="0" eb="2">
      <t>シメイ</t>
    </rPh>
    <phoneticPr fontId="3"/>
  </si>
  <si>
    <t>月額報酬額</t>
    <rPh sb="0" eb="1">
      <t>ガツ</t>
    </rPh>
    <rPh sb="1" eb="2">
      <t>ガク</t>
    </rPh>
    <rPh sb="2" eb="4">
      <t>ホウシュウ</t>
    </rPh>
    <rPh sb="4" eb="5">
      <t>ガク</t>
    </rPh>
    <phoneticPr fontId="3"/>
  </si>
  <si>
    <t>年間報酬額</t>
    <rPh sb="0" eb="2">
      <t>ネンカン</t>
    </rPh>
    <rPh sb="2" eb="5">
      <t>ホウシュウガク</t>
    </rPh>
    <phoneticPr fontId="3"/>
  </si>
  <si>
    <t>)</t>
    <phoneticPr fontId="3"/>
  </si>
  <si>
    <t>施設整備費</t>
    <rPh sb="0" eb="2">
      <t>シセツ</t>
    </rPh>
    <rPh sb="2" eb="5">
      <t>セイビヒ</t>
    </rPh>
    <phoneticPr fontId="3"/>
  </si>
  <si>
    <t>医療機器購入費</t>
    <rPh sb="0" eb="2">
      <t>イリョウ</t>
    </rPh>
    <rPh sb="2" eb="4">
      <t>キキ</t>
    </rPh>
    <rPh sb="4" eb="7">
      <t>コウニュウヒ</t>
    </rPh>
    <phoneticPr fontId="3"/>
  </si>
  <si>
    <t>（注）１．入院患者数（○か月）＝入院患者数（１日平均）×日数</t>
    <rPh sb="13" eb="14">
      <t>ゲツ</t>
    </rPh>
    <rPh sb="28" eb="30">
      <t>ニッスウ</t>
    </rPh>
    <phoneticPr fontId="3"/>
  </si>
  <si>
    <t>　　　２．外来患者数（○か月）＝外来患者数（１か月平均）×月数</t>
    <rPh sb="13" eb="14">
      <t>ゲツ</t>
    </rPh>
    <rPh sb="29" eb="31">
      <t>ツキスウ</t>
    </rPh>
    <phoneticPr fontId="3"/>
  </si>
  <si>
    <t>受取利息</t>
    <rPh sb="0" eb="2">
      <t>ウケトリ</t>
    </rPh>
    <rPh sb="2" eb="4">
      <t>リソク</t>
    </rPh>
    <phoneticPr fontId="3"/>
  </si>
  <si>
    <t>１．適宜、必要な職種の追加を行うこと。</t>
    <rPh sb="2" eb="4">
      <t>テキギ</t>
    </rPh>
    <phoneticPr fontId="3"/>
  </si>
  <si>
    <t>１．1,000円未満は、四捨五入しても差し支えないが、様式例１３の単位と一致させること。</t>
    <phoneticPr fontId="3"/>
  </si>
  <si>
    <t>２．初年度と次年度の２年度分（初年度が６か月に満たない場合は次々年度までの３年度分）
　を作成すること。</t>
    <phoneticPr fontId="3"/>
  </si>
  <si>
    <t>１．事業計画（様式例１２）の内容と一致すること。</t>
    <phoneticPr fontId="3"/>
  </si>
  <si>
    <t>２．1,000円未満は、四捨五入しても差し支えないこと。</t>
    <phoneticPr fontId="3"/>
  </si>
  <si>
    <t>３．「拠出金等」は、財産目録（様式例１）のうち「現金」、「預金」及び「医業未収金」を合算したもので</t>
    <phoneticPr fontId="3"/>
  </si>
  <si>
    <t>４．法人税等（租税公課）は、発生主義に則って記載すること。</t>
    <phoneticPr fontId="3"/>
  </si>
  <si>
    <t>５．運転資金「準備額」は、「必要額」と同額かそれ以上であること。</t>
    <phoneticPr fontId="3"/>
  </si>
  <si>
    <t>６．運転資金「必要額」の求め方</t>
    <phoneticPr fontId="3"/>
  </si>
  <si>
    <t>７．運転資金「準備額」の求め方</t>
    <phoneticPr fontId="3"/>
  </si>
  <si>
    <t>その他</t>
    <rPh sb="2" eb="3">
      <t>タ</t>
    </rPh>
    <phoneticPr fontId="3"/>
  </si>
  <si>
    <t>職種</t>
    <rPh sb="0" eb="2">
      <t>ショクシュ</t>
    </rPh>
    <phoneticPr fontId="3"/>
  </si>
  <si>
    <t>職種を追加する場合は、シートの保護を解除し、ここの3行をコピーして、36行目に挿入してください。</t>
    <rPh sb="0" eb="2">
      <t>ショクシュ</t>
    </rPh>
    <rPh sb="3" eb="5">
      <t>ツイカ</t>
    </rPh>
    <rPh sb="7" eb="9">
      <t>バアイ</t>
    </rPh>
    <rPh sb="15" eb="17">
      <t>ホゴ</t>
    </rPh>
    <rPh sb="18" eb="20">
      <t>カイジョ</t>
    </rPh>
    <rPh sb="26" eb="27">
      <t>ギョウ</t>
    </rPh>
    <rPh sb="36" eb="38">
      <t>ギョウメ</t>
    </rPh>
    <rPh sb="39" eb="41">
      <t>ソウニュウ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</si>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</sst>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#,##0&quot;人&quot;"/>
    <numFmt numFmtId="178" formatCode="#,##0&quot;名&quot;"/>
    <numFmt numFmtId="179" formatCode="General&quot;か&quot;&quot;月&quot;&quot;分&quot;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游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76" fontId="6" fillId="3" borderId="7" xfId="0" applyNumberFormat="1" applyFont="1" applyFill="1" applyBorder="1" applyAlignment="1" applyProtection="1">
      <alignment horizontal="center" vertical="center"/>
      <protection locked="0"/>
    </xf>
    <xf numFmtId="38" fontId="5" fillId="0" borderId="1" xfId="1" applyFont="1" applyBorder="1" applyProtection="1">
      <alignment vertical="center"/>
      <protection locked="0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176" fontId="0" fillId="3" borderId="7" xfId="0" applyNumberFormat="1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distributed" vertical="center"/>
    </xf>
    <xf numFmtId="0" fontId="5" fillId="3" borderId="1" xfId="0" applyFont="1" applyFill="1" applyBorder="1" applyAlignment="1" applyProtection="1">
      <alignment horizontal="distributed" vertical="center"/>
    </xf>
    <xf numFmtId="0" fontId="5" fillId="0" borderId="4" xfId="0" applyFont="1" applyBorder="1" applyAlignment="1" applyProtection="1">
      <alignment horizontal="distributed" vertical="center"/>
    </xf>
    <xf numFmtId="38" fontId="5" fillId="0" borderId="1" xfId="1" applyFont="1" applyBorder="1" applyProtection="1">
      <alignment vertical="center"/>
    </xf>
    <xf numFmtId="38" fontId="5" fillId="0" borderId="1" xfId="1" applyFont="1" applyFill="1" applyBorder="1" applyProtection="1">
      <alignment vertical="center"/>
    </xf>
    <xf numFmtId="0" fontId="0" fillId="0" borderId="0" xfId="0" applyProtection="1">
      <alignment vertical="center"/>
    </xf>
    <xf numFmtId="38" fontId="5" fillId="3" borderId="1" xfId="1" applyFont="1" applyFill="1" applyBorder="1" applyProtection="1">
      <alignment vertical="center"/>
      <protection locked="0"/>
    </xf>
    <xf numFmtId="38" fontId="5" fillId="0" borderId="12" xfId="1" applyFont="1" applyFill="1" applyBorder="1" applyAlignment="1" applyProtection="1">
      <alignment horizontal="right" vertical="center"/>
      <protection locked="0"/>
    </xf>
    <xf numFmtId="0" fontId="5" fillId="0" borderId="8" xfId="0" applyFont="1" applyFill="1" applyBorder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38" fontId="5" fillId="0" borderId="0" xfId="1" applyFont="1" applyFill="1" applyBorder="1" applyAlignment="1" applyProtection="1">
      <alignment horizontal="right" vertical="center"/>
      <protection locked="0"/>
    </xf>
    <xf numFmtId="0" fontId="0" fillId="0" borderId="9" xfId="0" applyFill="1" applyBorder="1" applyProtection="1">
      <alignment vertical="center"/>
      <protection locked="0"/>
    </xf>
    <xf numFmtId="0" fontId="0" fillId="3" borderId="1" xfId="0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38" fontId="5" fillId="3" borderId="1" xfId="1" applyFont="1" applyFill="1" applyBorder="1" applyProtection="1">
      <alignment vertical="center"/>
    </xf>
    <xf numFmtId="0" fontId="5" fillId="3" borderId="8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38" fontId="5" fillId="0" borderId="12" xfId="1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 applyProtection="1">
      <alignment vertical="center"/>
    </xf>
    <xf numFmtId="0" fontId="5" fillId="3" borderId="4" xfId="0" applyFont="1" applyFill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38" fontId="5" fillId="0" borderId="13" xfId="1" applyFont="1" applyBorder="1" applyProtection="1">
      <alignment vertical="center"/>
    </xf>
    <xf numFmtId="38" fontId="0" fillId="3" borderId="1" xfId="1" applyFont="1" applyFill="1" applyBorder="1" applyProtection="1">
      <alignment vertical="center"/>
    </xf>
    <xf numFmtId="0" fontId="5" fillId="0" borderId="8" xfId="0" applyFont="1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0" fillId="0" borderId="9" xfId="0" applyFill="1" applyBorder="1" applyProtection="1">
      <alignment vertical="center"/>
    </xf>
    <xf numFmtId="178" fontId="5" fillId="0" borderId="11" xfId="1" applyNumberFormat="1" applyFont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</xf>
    <xf numFmtId="0" fontId="0" fillId="3" borderId="14" xfId="0" applyFill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 wrapText="1"/>
    </xf>
    <xf numFmtId="0" fontId="0" fillId="3" borderId="16" xfId="0" applyFill="1" applyBorder="1" applyProtection="1">
      <alignment vertical="center"/>
    </xf>
    <xf numFmtId="0" fontId="0" fillId="3" borderId="16" xfId="0" applyFill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distributed" vertical="center"/>
    </xf>
    <xf numFmtId="0" fontId="5" fillId="3" borderId="10" xfId="0" applyFont="1" applyFill="1" applyBorder="1" applyAlignment="1" applyProtection="1">
      <alignment horizontal="distributed" vertical="center"/>
    </xf>
    <xf numFmtId="178" fontId="5" fillId="3" borderId="11" xfId="1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distributed" vertical="center"/>
    </xf>
    <xf numFmtId="178" fontId="5" fillId="3" borderId="5" xfId="1" applyNumberFormat="1" applyFont="1" applyFill="1" applyBorder="1" applyAlignment="1" applyProtection="1">
      <alignment horizontal="right" vertical="center"/>
    </xf>
    <xf numFmtId="0" fontId="6" fillId="0" borderId="10" xfId="0" applyFont="1" applyBorder="1" applyAlignment="1" applyProtection="1">
      <alignment horizontal="distributed" vertical="center"/>
    </xf>
    <xf numFmtId="178" fontId="6" fillId="0" borderId="11" xfId="1" applyNumberFormat="1" applyFont="1" applyBorder="1" applyAlignment="1" applyProtection="1">
      <alignment horizontal="right" vertical="center"/>
    </xf>
    <xf numFmtId="38" fontId="6" fillId="0" borderId="1" xfId="1" applyFont="1" applyBorder="1" applyProtection="1">
      <alignment vertical="center"/>
    </xf>
    <xf numFmtId="0" fontId="6" fillId="3" borderId="4" xfId="0" applyFont="1" applyFill="1" applyBorder="1" applyAlignment="1" applyProtection="1">
      <alignment horizontal="distributed" vertical="center"/>
    </xf>
    <xf numFmtId="178" fontId="6" fillId="3" borderId="5" xfId="1" applyNumberFormat="1" applyFont="1" applyFill="1" applyBorder="1" applyAlignment="1" applyProtection="1">
      <alignment horizontal="right" vertical="center"/>
    </xf>
    <xf numFmtId="38" fontId="6" fillId="3" borderId="1" xfId="1" applyFont="1" applyFill="1" applyBorder="1" applyProtection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38" fontId="0" fillId="0" borderId="1" xfId="1" applyFont="1" applyBorder="1" applyProtection="1">
      <alignment vertical="center"/>
      <protection locked="0"/>
    </xf>
    <xf numFmtId="179" fontId="0" fillId="3" borderId="7" xfId="0" applyNumberFormat="1" applyFill="1" applyBorder="1" applyAlignment="1" applyProtection="1">
      <alignment horizontal="center" vertical="center"/>
    </xf>
    <xf numFmtId="38" fontId="0" fillId="3" borderId="1" xfId="0" applyNumberFormat="1" applyFill="1" applyBorder="1" applyProtection="1">
      <alignment vertical="center"/>
    </xf>
    <xf numFmtId="38" fontId="0" fillId="0" borderId="0" xfId="1" applyFont="1" applyProtection="1">
      <alignment vertical="center"/>
    </xf>
    <xf numFmtId="38" fontId="5" fillId="0" borderId="12" xfId="1" applyFont="1" applyBorder="1" applyAlignment="1" applyProtection="1">
      <alignment horizontal="right" vertical="center"/>
      <protection locked="0"/>
    </xf>
    <xf numFmtId="0" fontId="5" fillId="0" borderId="10" xfId="0" applyFont="1" applyBorder="1" applyAlignment="1" applyProtection="1">
      <alignment vertical="center"/>
    </xf>
    <xf numFmtId="38" fontId="5" fillId="0" borderId="12" xfId="1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178" fontId="0" fillId="0" borderId="0" xfId="0" applyNumberFormat="1" applyProtection="1">
      <alignment vertical="center"/>
    </xf>
    <xf numFmtId="0" fontId="0" fillId="3" borderId="0" xfId="0" applyFill="1" applyBorder="1" applyAlignment="1" applyProtection="1">
      <alignment vertical="top" shrinkToFit="1"/>
      <protection locked="0"/>
    </xf>
    <xf numFmtId="0" fontId="0" fillId="3" borderId="8" xfId="0" applyFill="1" applyBorder="1" applyAlignment="1" applyProtection="1">
      <alignment horizontal="center" vertical="center" shrinkToFit="1"/>
    </xf>
    <xf numFmtId="0" fontId="0" fillId="3" borderId="9" xfId="0" applyFill="1" applyBorder="1" applyAlignment="1" applyProtection="1">
      <alignment horizontal="center" vertical="center" shrinkToFit="1"/>
    </xf>
    <xf numFmtId="0" fontId="0" fillId="3" borderId="4" xfId="0" applyFill="1" applyBorder="1" applyAlignment="1" applyProtection="1">
      <alignment vertical="top" shrinkToFit="1"/>
    </xf>
    <xf numFmtId="0" fontId="0" fillId="3" borderId="7" xfId="0" applyFill="1" applyBorder="1" applyAlignment="1" applyProtection="1">
      <alignment vertical="top" shrinkToFit="1"/>
    </xf>
    <xf numFmtId="0" fontId="0" fillId="3" borderId="5" xfId="0" applyFill="1" applyBorder="1" applyAlignment="1" applyProtection="1">
      <alignment vertical="top" shrinkToFit="1"/>
    </xf>
    <xf numFmtId="0" fontId="0" fillId="0" borderId="0" xfId="0" applyFill="1" applyProtection="1">
      <alignment vertical="center"/>
    </xf>
    <xf numFmtId="0" fontId="0" fillId="0" borderId="0" xfId="0" applyNumberFormat="1" applyFill="1" applyProtection="1">
      <alignment vertical="center"/>
    </xf>
    <xf numFmtId="0" fontId="0" fillId="0" borderId="0" xfId="0" applyFill="1" applyProtection="1">
      <alignment vertical="center"/>
      <protection locked="0"/>
    </xf>
    <xf numFmtId="0" fontId="0" fillId="0" borderId="0" xfId="0" applyAlignment="1" applyProtection="1">
      <alignment vertical="center"/>
    </xf>
    <xf numFmtId="38" fontId="5" fillId="3" borderId="1" xfId="1" applyFont="1" applyFill="1" applyBorder="1" applyAlignment="1" applyProtection="1">
      <alignment vertical="center"/>
    </xf>
    <xf numFmtId="38" fontId="5" fillId="0" borderId="1" xfId="1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distributed" vertical="center"/>
    </xf>
    <xf numFmtId="0" fontId="5" fillId="0" borderId="11" xfId="0" applyFont="1" applyBorder="1" applyAlignment="1" applyProtection="1">
      <alignment horizontal="distributed" vertical="center"/>
    </xf>
    <xf numFmtId="0" fontId="0" fillId="3" borderId="10" xfId="0" applyFill="1" applyBorder="1" applyAlignment="1" applyProtection="1">
      <alignment horizontal="distributed" vertical="center"/>
    </xf>
    <xf numFmtId="0" fontId="0" fillId="3" borderId="11" xfId="0" applyFill="1" applyBorder="1" applyAlignment="1" applyProtection="1">
      <alignment horizontal="distributed" vertical="center"/>
    </xf>
    <xf numFmtId="0" fontId="0" fillId="3" borderId="1" xfId="0" applyFill="1" applyBorder="1" applyAlignment="1" applyProtection="1">
      <alignment horizontal="distributed" vertical="center"/>
    </xf>
    <xf numFmtId="0" fontId="5" fillId="0" borderId="2" xfId="0" applyFont="1" applyBorder="1" applyAlignment="1" applyProtection="1">
      <alignment horizontal="distributed" vertical="center"/>
    </xf>
    <xf numFmtId="0" fontId="5" fillId="0" borderId="3" xfId="0" applyFont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distributed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right" vertical="center"/>
    </xf>
    <xf numFmtId="0" fontId="6" fillId="3" borderId="6" xfId="0" applyFont="1" applyFill="1" applyBorder="1" applyAlignment="1" applyProtection="1">
      <alignment horizontal="right" vertical="center"/>
    </xf>
    <xf numFmtId="38" fontId="0" fillId="3" borderId="1" xfId="1" applyFont="1" applyFill="1" applyBorder="1" applyAlignment="1" applyProtection="1">
      <alignment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right" vertical="center"/>
    </xf>
    <xf numFmtId="0" fontId="0" fillId="3" borderId="6" xfId="0" applyFill="1" applyBorder="1" applyAlignment="1" applyProtection="1">
      <alignment horizontal="right"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38" fontId="5" fillId="0" borderId="1" xfId="1" applyFont="1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5" fillId="3" borderId="10" xfId="0" applyFont="1" applyFill="1" applyBorder="1" applyAlignment="1" applyProtection="1">
      <alignment vertical="center"/>
    </xf>
    <xf numFmtId="0" fontId="5" fillId="3" borderId="12" xfId="0" applyFont="1" applyFill="1" applyBorder="1" applyAlignment="1" applyProtection="1">
      <alignment vertical="center"/>
    </xf>
    <xf numFmtId="0" fontId="5" fillId="3" borderId="11" xfId="0" applyFont="1" applyFill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0" fillId="3" borderId="10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177" fontId="5" fillId="0" borderId="1" xfId="1" applyNumberFormat="1" applyFont="1" applyBorder="1" applyAlignment="1" applyProtection="1">
      <alignment horizontal="right" vertical="center"/>
    </xf>
    <xf numFmtId="177" fontId="0" fillId="0" borderId="10" xfId="0" applyNumberFormat="1" applyBorder="1" applyAlignment="1" applyProtection="1">
      <alignment horizontal="right" vertical="center"/>
      <protection locked="0"/>
    </xf>
    <xf numFmtId="177" fontId="0" fillId="0" borderId="12" xfId="0" applyNumberFormat="1" applyBorder="1" applyAlignment="1" applyProtection="1">
      <alignment horizontal="right" vertical="center"/>
      <protection locked="0"/>
    </xf>
    <xf numFmtId="177" fontId="0" fillId="0" borderId="11" xfId="0" applyNumberFormat="1" applyBorder="1" applyAlignment="1" applyProtection="1">
      <alignment horizontal="right" vertical="center"/>
      <protection locked="0"/>
    </xf>
    <xf numFmtId="177" fontId="5" fillId="0" borderId="1" xfId="0" applyNumberFormat="1" applyFont="1" applyBorder="1" applyAlignment="1" applyProtection="1">
      <alignment horizontal="right" vertical="center"/>
    </xf>
    <xf numFmtId="177" fontId="5" fillId="0" borderId="1" xfId="0" applyNumberFormat="1" applyFont="1" applyBorder="1" applyAlignment="1" applyProtection="1">
      <alignment horizontal="right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177" fontId="0" fillId="0" borderId="10" xfId="1" applyNumberFormat="1" applyFont="1" applyBorder="1" applyAlignment="1" applyProtection="1">
      <alignment horizontal="right" vertical="center"/>
      <protection locked="0"/>
    </xf>
    <xf numFmtId="177" fontId="0" fillId="0" borderId="12" xfId="1" applyNumberFormat="1" applyFont="1" applyBorder="1" applyAlignment="1" applyProtection="1">
      <alignment horizontal="right" vertical="center"/>
      <protection locked="0"/>
    </xf>
    <xf numFmtId="177" fontId="0" fillId="0" borderId="11" xfId="1" applyNumberFormat="1" applyFont="1" applyBorder="1" applyAlignment="1" applyProtection="1">
      <alignment horizontal="right" vertical="center"/>
      <protection locked="0"/>
    </xf>
    <xf numFmtId="0" fontId="0" fillId="3" borderId="2" xfId="0" applyFill="1" applyBorder="1" applyAlignment="1" applyProtection="1">
      <alignment horizontal="center" vertical="top" shrinkToFit="1"/>
      <protection locked="0"/>
    </xf>
    <xf numFmtId="0" fontId="0" fillId="3" borderId="6" xfId="0" applyFill="1" applyBorder="1" applyAlignment="1" applyProtection="1">
      <alignment horizontal="center" vertical="top" shrinkToFit="1"/>
      <protection locked="0"/>
    </xf>
    <xf numFmtId="0" fontId="0" fillId="3" borderId="3" xfId="0" applyFill="1" applyBorder="1" applyAlignment="1" applyProtection="1">
      <alignment horizontal="center" vertical="top" shrinkToFit="1"/>
      <protection locked="0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38" fontId="0" fillId="0" borderId="1" xfId="1" applyFont="1" applyBorder="1" applyAlignment="1" applyProtection="1">
      <alignment vertical="center"/>
    </xf>
    <xf numFmtId="38" fontId="0" fillId="3" borderId="1" xfId="0" applyNumberFormat="1" applyFill="1" applyBorder="1" applyAlignment="1" applyProtection="1">
      <alignment vertical="center"/>
    </xf>
    <xf numFmtId="0" fontId="0" fillId="3" borderId="14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177" fontId="0" fillId="0" borderId="10" xfId="1" applyNumberFormat="1" applyFont="1" applyBorder="1" applyAlignment="1" applyProtection="1">
      <alignment vertical="center"/>
      <protection locked="0"/>
    </xf>
    <xf numFmtId="177" fontId="0" fillId="0" borderId="12" xfId="1" applyNumberFormat="1" applyFont="1" applyBorder="1" applyAlignment="1" applyProtection="1">
      <alignment vertical="center"/>
      <protection locked="0"/>
    </xf>
    <xf numFmtId="177" fontId="0" fillId="0" borderId="11" xfId="1" applyNumberFormat="1" applyFont="1" applyBorder="1" applyAlignment="1" applyProtection="1">
      <alignment vertical="center"/>
      <protection locked="0"/>
    </xf>
    <xf numFmtId="177" fontId="5" fillId="0" borderId="1" xfId="1" applyNumberFormat="1" applyFont="1" applyBorder="1" applyAlignment="1" applyProtection="1">
      <alignment vertical="center"/>
    </xf>
    <xf numFmtId="177" fontId="5" fillId="0" borderId="1" xfId="1" applyNumberFormat="1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71">
    <dxf>
      <fill>
        <patternFill patternType="darkGray"/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darkGray"/>
      </fill>
    </dxf>
    <dxf>
      <fill>
        <patternFill patternType="darkGray"/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7" tint="0.59996337778862885"/>
        </patternFill>
      </fill>
    </dxf>
    <dxf>
      <fill>
        <patternFill patternType="darkGray"/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darkGray"/>
      </fill>
    </dxf>
    <dxf>
      <fill>
        <patternFill patternType="darkGray"/>
      </fill>
      <border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13</xdr:col>
      <xdr:colOff>123825</xdr:colOff>
      <xdr:row>33</xdr:row>
      <xdr:rowOff>9525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2625" y="1428750"/>
          <a:ext cx="6096000" cy="6438900"/>
        </a:xfrm>
        <a:prstGeom prst="roundRect">
          <a:avLst/>
        </a:prstGeom>
        <a:solidFill>
          <a:srgbClr val="002060">
            <a:alpha val="70000"/>
          </a:srgb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rgbClr val="FF0000"/>
              </a:solidFill>
            </a:rPr>
            <a:t>■原則、色つきのセルにのみ入力してください（必要事項が入力されると色が消えます。）。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■他のセルは、数値等が自動で反映されるよう設定されています。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■入力・印刷する際には、この注意書きを削除してください。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7</xdr:col>
      <xdr:colOff>0</xdr:colOff>
      <xdr:row>23</xdr:row>
      <xdr:rowOff>9525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57175" y="1666875"/>
          <a:ext cx="6096000" cy="6438900"/>
        </a:xfrm>
        <a:prstGeom prst="roundRect">
          <a:avLst/>
        </a:prstGeom>
        <a:solidFill>
          <a:srgbClr val="002060">
            <a:alpha val="70000"/>
          </a:srgb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rgbClr val="FF0000"/>
              </a:solidFill>
            </a:rPr>
            <a:t>■原則、色つきのセルにのみ入力してください（必要事項が入力されると色が消えます。）。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■他のセルは、数値等が自動で反映されるよう設定されています。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■入力・印刷する際には、この注意書きを削除してください。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16</xdr:col>
      <xdr:colOff>180975</xdr:colOff>
      <xdr:row>31</xdr:row>
      <xdr:rowOff>9525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685925" y="952500"/>
          <a:ext cx="6096000" cy="6438900"/>
        </a:xfrm>
        <a:prstGeom prst="roundRect">
          <a:avLst/>
        </a:prstGeom>
        <a:solidFill>
          <a:srgbClr val="002060">
            <a:alpha val="70000"/>
          </a:srgb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rgbClr val="FF0000"/>
              </a:solidFill>
            </a:rPr>
            <a:t>■原則、色つきのセルにのみ入力してください（必要事項が入力されると色が消えます。）。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■他のセルは、数値等が自動で反映されるよう設定されています。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■入力・印刷する際には、この注意書きを削除してください。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657225</xdr:colOff>
      <xdr:row>35</xdr:row>
      <xdr:rowOff>9525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57175" y="1905000"/>
          <a:ext cx="6096000" cy="6438900"/>
        </a:xfrm>
        <a:prstGeom prst="roundRect">
          <a:avLst/>
        </a:prstGeom>
        <a:solidFill>
          <a:srgbClr val="002060">
            <a:alpha val="70000"/>
          </a:srgb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rgbClr val="FF0000"/>
              </a:solidFill>
            </a:rPr>
            <a:t>■原則、色つきのセルにのみ入力してください（必要事項が入力されると色が消えます。）。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■他のセルは、数値等が自動で反映されるよう設定されています。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■入力・印刷する際には、この注意書きを削除してください。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7</xdr:col>
      <xdr:colOff>0</xdr:colOff>
      <xdr:row>23</xdr:row>
      <xdr:rowOff>9525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57175" y="1666875"/>
          <a:ext cx="6096000" cy="6438900"/>
        </a:xfrm>
        <a:prstGeom prst="roundRect">
          <a:avLst/>
        </a:prstGeom>
        <a:solidFill>
          <a:srgbClr val="002060">
            <a:alpha val="70000"/>
          </a:srgb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rgbClr val="FF0000"/>
              </a:solidFill>
            </a:rPr>
            <a:t>■原則、色つきのセルにのみ入力してください（必要事項が入力されると色が消えます。）。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■他のセルは、数値等が自動で反映されるよう設定されています。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■入力・印刷する際には、この注意書きを削除してください。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16</xdr:col>
      <xdr:colOff>180975</xdr:colOff>
      <xdr:row>31</xdr:row>
      <xdr:rowOff>9525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685925" y="952500"/>
          <a:ext cx="6096000" cy="6438900"/>
        </a:xfrm>
        <a:prstGeom prst="roundRect">
          <a:avLst/>
        </a:prstGeom>
        <a:solidFill>
          <a:srgbClr val="002060">
            <a:alpha val="70000"/>
          </a:srgb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rgbClr val="FF0000"/>
              </a:solidFill>
            </a:rPr>
            <a:t>■原則、色つきのセルにのみ入力してください（必要事項が入力されると色が消えます。）。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■他のセルは、数値等が自動で反映されるよう設定されています。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■入力・印刷する際には、この注意書きを削除してください。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657225</xdr:colOff>
      <xdr:row>35</xdr:row>
      <xdr:rowOff>9525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57175" y="1905000"/>
          <a:ext cx="6096000" cy="6438900"/>
        </a:xfrm>
        <a:prstGeom prst="roundRect">
          <a:avLst/>
        </a:prstGeom>
        <a:solidFill>
          <a:srgbClr val="002060">
            <a:alpha val="70000"/>
          </a:srgb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rgbClr val="FF0000"/>
              </a:solidFill>
            </a:rPr>
            <a:t>■原則、色つきのセルにのみ入力してください（必要事項が入力されると色が消えます。）。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■他のセルは、数値等が自動で反映されるよう設定されています。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■入力・印刷する際には、この注意書きを削除してください。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7</xdr:col>
      <xdr:colOff>0</xdr:colOff>
      <xdr:row>23</xdr:row>
      <xdr:rowOff>9525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57175" y="1666875"/>
          <a:ext cx="6096000" cy="6438900"/>
        </a:xfrm>
        <a:prstGeom prst="roundRect">
          <a:avLst/>
        </a:prstGeom>
        <a:solidFill>
          <a:srgbClr val="002060">
            <a:alpha val="70000"/>
          </a:srgb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rgbClr val="FF0000"/>
              </a:solidFill>
            </a:rPr>
            <a:t>■原則、色つきのセルにのみ入力してください（必要事項が入力されると色が消えます。）。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■他のセルは、数値等が自動で反映されるよう設定されています。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■入力・印刷する際には、この注意書きを削除してください。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16</xdr:col>
      <xdr:colOff>180975</xdr:colOff>
      <xdr:row>31</xdr:row>
      <xdr:rowOff>9525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685925" y="952500"/>
          <a:ext cx="6096000" cy="6438900"/>
        </a:xfrm>
        <a:prstGeom prst="roundRect">
          <a:avLst/>
        </a:prstGeom>
        <a:solidFill>
          <a:srgbClr val="002060">
            <a:alpha val="70000"/>
          </a:srgb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rgbClr val="FF0000"/>
              </a:solidFill>
            </a:rPr>
            <a:t>■原則、色つきのセルにのみ入力してください（必要事項が入力されると色が消えます。）。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■他のセルは、数値等が自動で反映されるよう設定されています。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■入力・印刷する際には、この注意書きを削除してください。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657225</xdr:colOff>
      <xdr:row>35</xdr:row>
      <xdr:rowOff>9525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57175" y="1905000"/>
          <a:ext cx="6096000" cy="6438900"/>
        </a:xfrm>
        <a:prstGeom prst="roundRect">
          <a:avLst/>
        </a:prstGeom>
        <a:solidFill>
          <a:srgbClr val="002060">
            <a:alpha val="70000"/>
          </a:srgb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rgbClr val="FF0000"/>
              </a:solidFill>
            </a:rPr>
            <a:t>■原則、色つきのセルにのみ入力してください（必要事項が入力されると色が消えます。）。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■他のセルは、数値等が自動で反映されるよう設定されています。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■入力・印刷する際には、この注意書きを削除してください。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R46"/>
  <sheetViews>
    <sheetView tabSelected="1" zoomScaleNormal="100" workbookViewId="0">
      <selection activeCell="Q16" sqref="Q16"/>
    </sheetView>
  </sheetViews>
  <sheetFormatPr defaultRowHeight="18.75" customHeight="1"/>
  <cols>
    <col min="1" max="1" width="3.375" style="1" customWidth="1"/>
    <col min="2" max="2" width="3.75" style="1" customWidth="1"/>
    <col min="3" max="3" width="16.25" style="1" customWidth="1"/>
    <col min="4" max="4" width="2.25" style="1" bestFit="1" customWidth="1"/>
    <col min="5" max="5" width="9.75" style="1" customWidth="1"/>
    <col min="6" max="6" width="2.875" style="1" bestFit="1" customWidth="1"/>
    <col min="7" max="7" width="9.75" style="1" bestFit="1" customWidth="1"/>
    <col min="8" max="8" width="2.25" style="1" bestFit="1" customWidth="1"/>
    <col min="9" max="9" width="16" style="1" customWidth="1"/>
    <col min="10" max="10" width="3.75" style="1" customWidth="1"/>
    <col min="11" max="11" width="7.125" style="1" customWidth="1"/>
    <col min="12" max="12" width="6.25" style="1" customWidth="1"/>
    <col min="13" max="13" width="20.625" style="1" customWidth="1"/>
    <col min="14" max="15" width="9" style="1"/>
    <col min="16" max="17" width="11" style="1" bestFit="1" customWidth="1"/>
    <col min="18" max="18" width="15.125" style="1" bestFit="1" customWidth="1"/>
    <col min="19" max="19" width="9" style="1"/>
    <col min="20" max="20" width="3.75" style="1" customWidth="1"/>
    <col min="21" max="21" width="14.375" style="1" customWidth="1"/>
    <col min="22" max="16384" width="9" style="1"/>
  </cols>
  <sheetData>
    <row r="1" spans="2:18" ht="18.75" customHeight="1">
      <c r="B1" s="85" t="s">
        <v>0</v>
      </c>
      <c r="C1" s="85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2:18" ht="18.75" customHeight="1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2:18" ht="18.75" customHeight="1">
      <c r="B3" s="111" t="str">
        <f>"設立後"&amp;O7&amp;"年間の予算書"</f>
        <v>設立後3年間の予算書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2:18" ht="18.75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18" ht="18.75" customHeight="1">
      <c r="B5" s="20" t="s">
        <v>2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46" t="s">
        <v>36</v>
      </c>
    </row>
    <row r="6" spans="2:18" ht="18.75" customHeight="1">
      <c r="B6" s="96" t="s">
        <v>3</v>
      </c>
      <c r="C6" s="96"/>
      <c r="D6" s="97" t="s">
        <v>22</v>
      </c>
      <c r="E6" s="98"/>
      <c r="F6" s="5" t="s">
        <v>67</v>
      </c>
      <c r="G6" s="5" t="str">
        <f>P7&amp;"か月"</f>
        <v>1か月</v>
      </c>
      <c r="H6" s="6" t="s">
        <v>35</v>
      </c>
      <c r="I6" s="113" t="s">
        <v>29</v>
      </c>
      <c r="J6" s="114"/>
      <c r="K6" s="115"/>
      <c r="L6" s="113" t="s">
        <v>30</v>
      </c>
      <c r="M6" s="115"/>
      <c r="O6" s="20" t="s">
        <v>1</v>
      </c>
      <c r="P6" s="20" t="s">
        <v>25</v>
      </c>
      <c r="Q6" s="20" t="s">
        <v>88</v>
      </c>
      <c r="R6" s="20" t="s">
        <v>156</v>
      </c>
    </row>
    <row r="7" spans="2:18" ht="18.75" customHeight="1">
      <c r="B7" s="96"/>
      <c r="C7" s="96"/>
      <c r="D7" s="7" t="s">
        <v>32</v>
      </c>
      <c r="E7" s="3"/>
      <c r="F7" s="8" t="s">
        <v>66</v>
      </c>
      <c r="G7" s="3"/>
      <c r="H7" s="9" t="s">
        <v>33</v>
      </c>
      <c r="I7" s="116"/>
      <c r="J7" s="117"/>
      <c r="K7" s="118"/>
      <c r="L7" s="116"/>
      <c r="M7" s="118"/>
      <c r="O7" s="82">
        <f>IF(P7&gt;=6,2,3)</f>
        <v>3</v>
      </c>
      <c r="P7" s="83">
        <f>DATEDIF(E7,G7,"m")+1</f>
        <v>1</v>
      </c>
      <c r="Q7" s="83">
        <f>DATEDIF(E7,G7,"d")+1</f>
        <v>1</v>
      </c>
      <c r="R7" s="82" t="s">
        <v>103</v>
      </c>
    </row>
    <row r="8" spans="2:18" ht="18.75" customHeight="1">
      <c r="B8" s="93" t="s">
        <v>4</v>
      </c>
      <c r="C8" s="94"/>
      <c r="D8" s="87">
        <f>初年度・明細!F13</f>
        <v>0</v>
      </c>
      <c r="E8" s="87"/>
      <c r="F8" s="87"/>
      <c r="G8" s="87"/>
      <c r="H8" s="87"/>
      <c r="I8" s="87">
        <f>次年度・明細!F13</f>
        <v>0</v>
      </c>
      <c r="J8" s="87"/>
      <c r="K8" s="87"/>
      <c r="L8" s="87">
        <f>次々年度・明細!F13</f>
        <v>0</v>
      </c>
      <c r="M8" s="87"/>
      <c r="O8" s="84"/>
      <c r="P8" s="84"/>
      <c r="Q8" s="84"/>
      <c r="R8" s="82" t="s">
        <v>107</v>
      </c>
    </row>
    <row r="9" spans="2:18" ht="18.75" customHeight="1">
      <c r="B9" s="15"/>
      <c r="C9" s="16" t="s">
        <v>5</v>
      </c>
      <c r="D9" s="86">
        <f>初年度・明細!F14</f>
        <v>0</v>
      </c>
      <c r="E9" s="86"/>
      <c r="F9" s="86"/>
      <c r="G9" s="86"/>
      <c r="H9" s="86"/>
      <c r="I9" s="86">
        <f>次年度・明細!F14</f>
        <v>0</v>
      </c>
      <c r="J9" s="86"/>
      <c r="K9" s="86"/>
      <c r="L9" s="86">
        <f>次々年度・明細!F14</f>
        <v>0</v>
      </c>
      <c r="M9" s="86"/>
      <c r="O9" s="84"/>
      <c r="P9" s="84"/>
      <c r="Q9" s="84"/>
      <c r="R9" s="82" t="s">
        <v>108</v>
      </c>
    </row>
    <row r="10" spans="2:18" ht="18.75" customHeight="1">
      <c r="B10" s="15"/>
      <c r="C10" s="16" t="s">
        <v>6</v>
      </c>
      <c r="D10" s="86">
        <f>初年度・明細!F18</f>
        <v>0</v>
      </c>
      <c r="E10" s="86"/>
      <c r="F10" s="86"/>
      <c r="G10" s="86"/>
      <c r="H10" s="86"/>
      <c r="I10" s="86">
        <f>次年度・明細!F18</f>
        <v>0</v>
      </c>
      <c r="J10" s="86"/>
      <c r="K10" s="86"/>
      <c r="L10" s="86">
        <f>次々年度・明細!F18</f>
        <v>0</v>
      </c>
      <c r="M10" s="86"/>
      <c r="O10" s="84"/>
      <c r="P10" s="84"/>
      <c r="Q10" s="84"/>
      <c r="R10" s="82" t="s">
        <v>110</v>
      </c>
    </row>
    <row r="11" spans="2:18" ht="18.75" customHeight="1">
      <c r="B11" s="17"/>
      <c r="C11" s="16" t="s">
        <v>7</v>
      </c>
      <c r="D11" s="86">
        <f>初年度・明細!F21</f>
        <v>0</v>
      </c>
      <c r="E11" s="86"/>
      <c r="F11" s="86"/>
      <c r="G11" s="86"/>
      <c r="H11" s="86"/>
      <c r="I11" s="86">
        <f>次年度・明細!F21</f>
        <v>0</v>
      </c>
      <c r="J11" s="86"/>
      <c r="K11" s="86"/>
      <c r="L11" s="86">
        <f>次々年度・明細!F21</f>
        <v>0</v>
      </c>
      <c r="M11" s="86"/>
      <c r="O11" s="84"/>
      <c r="P11" s="84"/>
      <c r="Q11" s="84"/>
      <c r="R11" s="82" t="s">
        <v>109</v>
      </c>
    </row>
    <row r="12" spans="2:18" ht="18.75" customHeight="1">
      <c r="B12" s="95" t="s">
        <v>8</v>
      </c>
      <c r="C12" s="95"/>
      <c r="D12" s="87">
        <f>初年度・明細!F22</f>
        <v>0</v>
      </c>
      <c r="E12" s="87"/>
      <c r="F12" s="87"/>
      <c r="G12" s="87"/>
      <c r="H12" s="87"/>
      <c r="I12" s="87">
        <f>次年度・明細!F22</f>
        <v>0</v>
      </c>
      <c r="J12" s="87"/>
      <c r="K12" s="87"/>
      <c r="L12" s="87">
        <f>次々年度・明細!F22</f>
        <v>0</v>
      </c>
      <c r="M12" s="87"/>
      <c r="O12" s="84"/>
      <c r="P12" s="84"/>
      <c r="Q12" s="84"/>
      <c r="R12" s="82" t="s">
        <v>111</v>
      </c>
    </row>
    <row r="13" spans="2:18" ht="18.75" customHeight="1">
      <c r="B13" s="95" t="s">
        <v>9</v>
      </c>
      <c r="C13" s="95"/>
      <c r="D13" s="87">
        <f>初年度・明細!F25</f>
        <v>0</v>
      </c>
      <c r="E13" s="87"/>
      <c r="F13" s="87"/>
      <c r="G13" s="87"/>
      <c r="H13" s="87"/>
      <c r="I13" s="87">
        <f>次年度・明細!F25</f>
        <v>0</v>
      </c>
      <c r="J13" s="87"/>
      <c r="K13" s="87"/>
      <c r="L13" s="87">
        <f>次々年度・明細!F25</f>
        <v>0</v>
      </c>
      <c r="M13" s="87"/>
      <c r="O13" s="84"/>
      <c r="P13" s="84"/>
      <c r="Q13" s="84"/>
      <c r="R13" s="82" t="s">
        <v>112</v>
      </c>
    </row>
    <row r="14" spans="2:18" ht="18.75" customHeight="1">
      <c r="B14" s="95" t="s">
        <v>11</v>
      </c>
      <c r="C14" s="95"/>
      <c r="D14" s="87">
        <f>初年度・明細!F26</f>
        <v>0</v>
      </c>
      <c r="E14" s="87"/>
      <c r="F14" s="87"/>
      <c r="G14" s="87"/>
      <c r="H14" s="87"/>
      <c r="I14" s="87">
        <f>次年度・明細!F26</f>
        <v>0</v>
      </c>
      <c r="J14" s="87"/>
      <c r="K14" s="87"/>
      <c r="L14" s="87">
        <f>次々年度・明細!F26</f>
        <v>0</v>
      </c>
      <c r="M14" s="87"/>
      <c r="O14" s="84"/>
      <c r="P14" s="84"/>
      <c r="Q14" s="84"/>
      <c r="R14" s="82" t="s">
        <v>113</v>
      </c>
    </row>
    <row r="15" spans="2:18" ht="18.75" customHeight="1">
      <c r="B15" s="95" t="s">
        <v>12</v>
      </c>
      <c r="C15" s="95"/>
      <c r="D15" s="87">
        <f>初年度・明細!F27</f>
        <v>0</v>
      </c>
      <c r="E15" s="87"/>
      <c r="F15" s="87"/>
      <c r="G15" s="87"/>
      <c r="H15" s="87"/>
      <c r="I15" s="87">
        <f>次年度・明細!F27</f>
        <v>0</v>
      </c>
      <c r="J15" s="87"/>
      <c r="K15" s="87"/>
      <c r="L15" s="87">
        <f>次々年度・明細!F27</f>
        <v>0</v>
      </c>
      <c r="M15" s="87"/>
      <c r="O15" s="84"/>
      <c r="P15" s="84"/>
      <c r="Q15" s="84"/>
      <c r="R15" s="82" t="s">
        <v>114</v>
      </c>
    </row>
    <row r="16" spans="2:18" ht="18.75" customHeight="1">
      <c r="B16" s="92" t="s">
        <v>13</v>
      </c>
      <c r="C16" s="92"/>
      <c r="D16" s="99">
        <f>D8+D12+D13+D14+D15</f>
        <v>0</v>
      </c>
      <c r="E16" s="99"/>
      <c r="F16" s="99"/>
      <c r="G16" s="99"/>
      <c r="H16" s="99"/>
      <c r="I16" s="99">
        <f>I8+I12+I13+I14+I15</f>
        <v>0</v>
      </c>
      <c r="J16" s="99"/>
      <c r="K16" s="99"/>
      <c r="L16" s="99">
        <f>L8+L12+L13+L14+L15</f>
        <v>0</v>
      </c>
      <c r="M16" s="99"/>
      <c r="O16" s="84"/>
      <c r="P16" s="84"/>
      <c r="Q16" s="84"/>
      <c r="R16" s="82" t="s">
        <v>155</v>
      </c>
    </row>
    <row r="17" spans="2:13" ht="18.75" customHeight="1">
      <c r="D17" s="109" t="str">
        <f>IF(D8=D9+D10+D11,"","エラー：医業収入が不一致！")</f>
        <v/>
      </c>
      <c r="E17" s="109"/>
      <c r="F17" s="109"/>
      <c r="G17" s="109"/>
      <c r="H17" s="109"/>
      <c r="I17" s="109" t="str">
        <f>IF(I8=I9+I10+I11,"","エラー：医業収入が不一致！")</f>
        <v/>
      </c>
      <c r="J17" s="109"/>
      <c r="K17" s="109"/>
      <c r="L17" s="109" t="str">
        <f>IF(L8=L9+L10+L11,"","エラー：医業収入が不一致！")</f>
        <v/>
      </c>
      <c r="M17" s="109"/>
    </row>
    <row r="18" spans="2:13" ht="18.75" customHeight="1">
      <c r="B18" s="1" t="s">
        <v>14</v>
      </c>
      <c r="D18" s="112"/>
      <c r="E18" s="112"/>
      <c r="F18" s="112"/>
      <c r="G18" s="112"/>
      <c r="H18" s="112"/>
      <c r="M18" s="2" t="s">
        <v>36</v>
      </c>
    </row>
    <row r="19" spans="2:13" ht="18.75" customHeight="1">
      <c r="B19" s="100" t="s">
        <v>3</v>
      </c>
      <c r="C19" s="101"/>
      <c r="D19" s="104" t="s">
        <v>22</v>
      </c>
      <c r="E19" s="105"/>
      <c r="F19" s="5" t="s">
        <v>34</v>
      </c>
      <c r="G19" s="10" t="str">
        <f>G6</f>
        <v>1か月</v>
      </c>
      <c r="H19" s="11" t="s">
        <v>35</v>
      </c>
      <c r="I19" s="100" t="s">
        <v>29</v>
      </c>
      <c r="J19" s="106"/>
      <c r="K19" s="101"/>
      <c r="L19" s="100" t="s">
        <v>30</v>
      </c>
      <c r="M19" s="101"/>
    </row>
    <row r="20" spans="2:13" ht="18.75" customHeight="1">
      <c r="B20" s="102"/>
      <c r="C20" s="103"/>
      <c r="D20" s="12" t="s">
        <v>31</v>
      </c>
      <c r="E20" s="13">
        <f>E7</f>
        <v>0</v>
      </c>
      <c r="F20" s="8" t="s">
        <v>66</v>
      </c>
      <c r="G20" s="13">
        <f>G7</f>
        <v>0</v>
      </c>
      <c r="H20" s="14" t="s">
        <v>33</v>
      </c>
      <c r="I20" s="102"/>
      <c r="J20" s="107"/>
      <c r="K20" s="103"/>
      <c r="L20" s="102"/>
      <c r="M20" s="103"/>
    </row>
    <row r="21" spans="2:13" ht="18.75" customHeight="1">
      <c r="B21" s="88" t="s">
        <v>15</v>
      </c>
      <c r="C21" s="89"/>
      <c r="D21" s="87">
        <f>初年度・明細!F32</f>
        <v>0</v>
      </c>
      <c r="E21" s="87"/>
      <c r="F21" s="87"/>
      <c r="G21" s="87"/>
      <c r="H21" s="87"/>
      <c r="I21" s="87">
        <f>次年度・明細!F32</f>
        <v>0</v>
      </c>
      <c r="J21" s="87"/>
      <c r="K21" s="87"/>
      <c r="L21" s="87">
        <f>次々年度・明細!F32</f>
        <v>0</v>
      </c>
      <c r="M21" s="87"/>
    </row>
    <row r="22" spans="2:13" ht="18.75" customHeight="1">
      <c r="B22" s="88" t="s">
        <v>16</v>
      </c>
      <c r="C22" s="89"/>
      <c r="D22" s="87">
        <f>初年度・明細!F43</f>
        <v>0</v>
      </c>
      <c r="E22" s="87"/>
      <c r="F22" s="87"/>
      <c r="G22" s="87"/>
      <c r="H22" s="87"/>
      <c r="I22" s="87">
        <f>次年度・明細!F43</f>
        <v>0</v>
      </c>
      <c r="J22" s="87"/>
      <c r="K22" s="87"/>
      <c r="L22" s="119">
        <f>次々年度・明細!F43</f>
        <v>0</v>
      </c>
      <c r="M22" s="119"/>
    </row>
    <row r="23" spans="2:13" ht="18.75" customHeight="1">
      <c r="B23" s="93" t="s">
        <v>17</v>
      </c>
      <c r="C23" s="94"/>
      <c r="D23" s="87">
        <f>初年度・明細!F44</f>
        <v>0</v>
      </c>
      <c r="E23" s="87"/>
      <c r="F23" s="87"/>
      <c r="G23" s="87"/>
      <c r="H23" s="87"/>
      <c r="I23" s="87">
        <f>次年度・明細!F44</f>
        <v>0</v>
      </c>
      <c r="J23" s="87"/>
      <c r="K23" s="87"/>
      <c r="L23" s="119">
        <f>次々年度・明細!F44</f>
        <v>0</v>
      </c>
      <c r="M23" s="119"/>
    </row>
    <row r="24" spans="2:13" ht="18.75" customHeight="1">
      <c r="B24" s="15"/>
      <c r="C24" s="16" t="s">
        <v>17</v>
      </c>
      <c r="D24" s="86">
        <f>初年度・明細!F45</f>
        <v>0</v>
      </c>
      <c r="E24" s="86"/>
      <c r="F24" s="86"/>
      <c r="G24" s="86"/>
      <c r="H24" s="86"/>
      <c r="I24" s="86">
        <f>次年度・明細!F45</f>
        <v>0</v>
      </c>
      <c r="J24" s="86"/>
      <c r="K24" s="86"/>
      <c r="L24" s="86">
        <f>次々年度・明細!F45</f>
        <v>0</v>
      </c>
      <c r="M24" s="86"/>
    </row>
    <row r="25" spans="2:13" ht="18.75" customHeight="1">
      <c r="B25" s="17"/>
      <c r="C25" s="16" t="s">
        <v>18</v>
      </c>
      <c r="D25" s="86">
        <f>初年度・明細!F46</f>
        <v>0</v>
      </c>
      <c r="E25" s="86"/>
      <c r="F25" s="86"/>
      <c r="G25" s="86"/>
      <c r="H25" s="86"/>
      <c r="I25" s="86">
        <f>次年度・明細!F46</f>
        <v>0</v>
      </c>
      <c r="J25" s="86"/>
      <c r="K25" s="86"/>
      <c r="L25" s="86">
        <f>次々年度・明細!F46</f>
        <v>0</v>
      </c>
      <c r="M25" s="86"/>
    </row>
    <row r="26" spans="2:13" ht="18.75" customHeight="1">
      <c r="B26" s="88" t="s">
        <v>19</v>
      </c>
      <c r="C26" s="89"/>
      <c r="D26" s="87">
        <f>初年度・明細!F47</f>
        <v>0</v>
      </c>
      <c r="E26" s="87"/>
      <c r="F26" s="87"/>
      <c r="G26" s="87"/>
      <c r="H26" s="87"/>
      <c r="I26" s="87">
        <f>次年度・明細!F47</f>
        <v>0</v>
      </c>
      <c r="J26" s="87"/>
      <c r="K26" s="87"/>
      <c r="L26" s="87">
        <f>次々年度・明細!F47</f>
        <v>0</v>
      </c>
      <c r="M26" s="87"/>
    </row>
    <row r="27" spans="2:13" ht="18.75" customHeight="1">
      <c r="B27" s="88" t="s">
        <v>20</v>
      </c>
      <c r="C27" s="89"/>
      <c r="D27" s="87">
        <f>初年度・明細!F48</f>
        <v>0</v>
      </c>
      <c r="E27" s="87"/>
      <c r="F27" s="87"/>
      <c r="G27" s="87"/>
      <c r="H27" s="87"/>
      <c r="I27" s="87">
        <f>次年度・明細!F48</f>
        <v>0</v>
      </c>
      <c r="J27" s="87"/>
      <c r="K27" s="87"/>
      <c r="L27" s="87">
        <f>次々年度・明細!F48</f>
        <v>0</v>
      </c>
      <c r="M27" s="87"/>
    </row>
    <row r="28" spans="2:13" ht="18.75" customHeight="1">
      <c r="B28" s="88" t="s">
        <v>21</v>
      </c>
      <c r="C28" s="89"/>
      <c r="D28" s="87">
        <f>初年度・明細!F49</f>
        <v>0</v>
      </c>
      <c r="E28" s="87"/>
      <c r="F28" s="87"/>
      <c r="G28" s="87"/>
      <c r="H28" s="87"/>
      <c r="I28" s="87">
        <f>次年度・明細!F49</f>
        <v>0</v>
      </c>
      <c r="J28" s="87"/>
      <c r="K28" s="87"/>
      <c r="L28" s="87">
        <f>次々年度・明細!F49</f>
        <v>0</v>
      </c>
      <c r="M28" s="87"/>
    </row>
    <row r="29" spans="2:13" ht="18.75" customHeight="1">
      <c r="B29" s="90" t="s">
        <v>13</v>
      </c>
      <c r="C29" s="91"/>
      <c r="D29" s="99">
        <f>D21+D22+D23+D26+D27+D28</f>
        <v>0</v>
      </c>
      <c r="E29" s="99"/>
      <c r="F29" s="99"/>
      <c r="G29" s="99"/>
      <c r="H29" s="99"/>
      <c r="I29" s="99">
        <f>I21+I22+I23+I26+I27+I28</f>
        <v>0</v>
      </c>
      <c r="J29" s="99"/>
      <c r="K29" s="99"/>
      <c r="L29" s="99">
        <f>L21+L22+L23+L26+L27+L28</f>
        <v>0</v>
      </c>
      <c r="M29" s="99"/>
    </row>
    <row r="30" spans="2:13" ht="18.75" customHeight="1">
      <c r="D30" s="109" t="str">
        <f>IF(D23=D24+D25,"","エラー：施設整備費が不一致！")</f>
        <v/>
      </c>
      <c r="E30" s="109"/>
      <c r="F30" s="109"/>
      <c r="G30" s="109"/>
      <c r="H30" s="109"/>
      <c r="I30" s="109" t="str">
        <f>IF(I23=I24+I25,"","エラー：施設整備費が不一致！")</f>
        <v/>
      </c>
      <c r="J30" s="109"/>
      <c r="K30" s="109"/>
      <c r="L30" s="109" t="str">
        <f>IF(L23=L24+L25,"","エラー：施設整備費が不一致！")</f>
        <v/>
      </c>
      <c r="M30" s="109"/>
    </row>
    <row r="31" spans="2:13" ht="18.75" customHeight="1">
      <c r="B31" s="1" t="s">
        <v>23</v>
      </c>
      <c r="F31" s="112" t="str">
        <f>IF(B33&gt;F33,"エラー：準備額が不足！","")</f>
        <v/>
      </c>
      <c r="G31" s="112"/>
      <c r="H31" s="112"/>
      <c r="I31" s="112"/>
      <c r="M31" s="2" t="s">
        <v>36</v>
      </c>
    </row>
    <row r="32" spans="2:13" ht="18.75" customHeight="1">
      <c r="B32" s="108" t="s">
        <v>24</v>
      </c>
      <c r="C32" s="108"/>
      <c r="D32" s="108"/>
      <c r="E32" s="108"/>
      <c r="F32" s="108" t="s">
        <v>26</v>
      </c>
      <c r="G32" s="108"/>
      <c r="H32" s="108"/>
      <c r="I32" s="108"/>
      <c r="J32" s="110" t="s">
        <v>27</v>
      </c>
      <c r="K32" s="108" t="s">
        <v>10</v>
      </c>
      <c r="L32" s="108" t="s">
        <v>10</v>
      </c>
      <c r="M32" s="18">
        <f>初年度・明細!F26</f>
        <v>0</v>
      </c>
    </row>
    <row r="33" spans="2:13" ht="18.75" customHeight="1">
      <c r="B33" s="87">
        <f>ROUNDUP((D21+D22+D26)/P7*2,0)</f>
        <v>0</v>
      </c>
      <c r="C33" s="87"/>
      <c r="D33" s="87"/>
      <c r="E33" s="87"/>
      <c r="F33" s="87">
        <f>M32+M33</f>
        <v>0</v>
      </c>
      <c r="G33" s="87"/>
      <c r="H33" s="87"/>
      <c r="I33" s="87"/>
      <c r="J33" s="108"/>
      <c r="K33" s="108" t="s">
        <v>28</v>
      </c>
      <c r="L33" s="108" t="s">
        <v>28</v>
      </c>
      <c r="M33" s="19">
        <f>ROUNDUP((初年度・明細!F15+初年度・明細!F16*0.3+初年度・明細!F17+初年度・明細!F19+初年度・明細!F20*0.3)/総括表!P7*2,0)</f>
        <v>0</v>
      </c>
    </row>
    <row r="35" spans="2:13" ht="18.75" customHeight="1">
      <c r="B35" s="1" t="s">
        <v>37</v>
      </c>
    </row>
    <row r="36" spans="2:13" ht="18.75" customHeight="1">
      <c r="B36" s="1" t="s">
        <v>148</v>
      </c>
    </row>
    <row r="37" spans="2:13" ht="18.75" customHeight="1">
      <c r="B37" s="1" t="s">
        <v>149</v>
      </c>
    </row>
    <row r="38" spans="2:13" ht="18.75" customHeight="1">
      <c r="B38" s="1" t="s">
        <v>150</v>
      </c>
    </row>
    <row r="39" spans="2:13" ht="18.75" customHeight="1">
      <c r="B39" s="1" t="s">
        <v>38</v>
      </c>
    </row>
    <row r="40" spans="2:13" ht="18.75" customHeight="1">
      <c r="B40" s="1" t="s">
        <v>151</v>
      </c>
    </row>
    <row r="41" spans="2:13" ht="18.75" customHeight="1">
      <c r="B41" s="1" t="s">
        <v>39</v>
      </c>
    </row>
    <row r="42" spans="2:13" ht="18.75" customHeight="1">
      <c r="B42" s="1" t="s">
        <v>152</v>
      </c>
    </row>
    <row r="43" spans="2:13" ht="18.75" customHeight="1">
      <c r="B43" s="1" t="s">
        <v>153</v>
      </c>
    </row>
    <row r="44" spans="2:13" ht="18.75" customHeight="1">
      <c r="B44" s="1" t="s">
        <v>40</v>
      </c>
    </row>
    <row r="45" spans="2:13" ht="18.75" customHeight="1">
      <c r="B45" s="1" t="s">
        <v>154</v>
      </c>
    </row>
    <row r="46" spans="2:13" ht="18.75" customHeight="1">
      <c r="B46" s="1" t="s">
        <v>41</v>
      </c>
    </row>
  </sheetData>
  <sheetProtection sheet="1" formatCells="0" formatColumns="0" formatRows="0" insertColumns="0" insertRows="0" insertHyperlinks="0" deleteColumns="0" deleteRows="0" selectLockedCells="1" sort="0" autoFilter="0" pivotTables="0"/>
  <mergeCells count="91">
    <mergeCell ref="L29:M29"/>
    <mergeCell ref="I17:K17"/>
    <mergeCell ref="L17:M17"/>
    <mergeCell ref="D18:H18"/>
    <mergeCell ref="L27:M27"/>
    <mergeCell ref="L28:M28"/>
    <mergeCell ref="B3:M3"/>
    <mergeCell ref="F31:I31"/>
    <mergeCell ref="I6:K7"/>
    <mergeCell ref="L6:M7"/>
    <mergeCell ref="L19:M20"/>
    <mergeCell ref="L21:M21"/>
    <mergeCell ref="L22:M22"/>
    <mergeCell ref="L23:M23"/>
    <mergeCell ref="L24:M24"/>
    <mergeCell ref="L25:M25"/>
    <mergeCell ref="L26:M26"/>
    <mergeCell ref="L11:M11"/>
    <mergeCell ref="L12:M12"/>
    <mergeCell ref="L13:M13"/>
    <mergeCell ref="L30:M30"/>
    <mergeCell ref="D17:H17"/>
    <mergeCell ref="L14:M14"/>
    <mergeCell ref="L15:M15"/>
    <mergeCell ref="L16:M16"/>
    <mergeCell ref="B33:E33"/>
    <mergeCell ref="F32:I32"/>
    <mergeCell ref="F33:I33"/>
    <mergeCell ref="B32:E32"/>
    <mergeCell ref="D30:H30"/>
    <mergeCell ref="I30:K30"/>
    <mergeCell ref="I15:K15"/>
    <mergeCell ref="I16:K16"/>
    <mergeCell ref="I21:K21"/>
    <mergeCell ref="I22:K22"/>
    <mergeCell ref="J32:J33"/>
    <mergeCell ref="K32:L32"/>
    <mergeCell ref="K33:L33"/>
    <mergeCell ref="L8:M8"/>
    <mergeCell ref="L9:M9"/>
    <mergeCell ref="L10:M10"/>
    <mergeCell ref="I29:K29"/>
    <mergeCell ref="B8:C8"/>
    <mergeCell ref="B13:C13"/>
    <mergeCell ref="B14:C14"/>
    <mergeCell ref="B15:C15"/>
    <mergeCell ref="I19:K20"/>
    <mergeCell ref="I23:K23"/>
    <mergeCell ref="I24:K24"/>
    <mergeCell ref="I25:K25"/>
    <mergeCell ref="I26:K26"/>
    <mergeCell ref="I27:K27"/>
    <mergeCell ref="I28:K28"/>
    <mergeCell ref="I14:K14"/>
    <mergeCell ref="I8:K8"/>
    <mergeCell ref="I9:K9"/>
    <mergeCell ref="I10:K10"/>
    <mergeCell ref="I11:K11"/>
    <mergeCell ref="I12:K12"/>
    <mergeCell ref="I13:K13"/>
    <mergeCell ref="D27:H27"/>
    <mergeCell ref="D28:H28"/>
    <mergeCell ref="D29:H29"/>
    <mergeCell ref="B19:C20"/>
    <mergeCell ref="D21:H21"/>
    <mergeCell ref="D22:H22"/>
    <mergeCell ref="D23:H23"/>
    <mergeCell ref="D24:H24"/>
    <mergeCell ref="D25:H25"/>
    <mergeCell ref="D26:H26"/>
    <mergeCell ref="D13:H13"/>
    <mergeCell ref="D14:H14"/>
    <mergeCell ref="D15:H15"/>
    <mergeCell ref="D16:H16"/>
    <mergeCell ref="D19:E19"/>
    <mergeCell ref="B6:C7"/>
    <mergeCell ref="D6:E6"/>
    <mergeCell ref="D8:H8"/>
    <mergeCell ref="D9:H9"/>
    <mergeCell ref="D10:H10"/>
    <mergeCell ref="D11:H11"/>
    <mergeCell ref="D12:H12"/>
    <mergeCell ref="B27:C27"/>
    <mergeCell ref="B28:C28"/>
    <mergeCell ref="B29:C29"/>
    <mergeCell ref="B16:C16"/>
    <mergeCell ref="B21:C21"/>
    <mergeCell ref="B22:C22"/>
    <mergeCell ref="B23:C23"/>
    <mergeCell ref="B26:C26"/>
    <mergeCell ref="B12:C12"/>
  </mergeCells>
  <phoneticPr fontId="3"/>
  <conditionalFormatting sqref="E7">
    <cfRule type="containsBlanks" dxfId="70" priority="8">
      <formula>LEN(TRIM(E7))=0</formula>
    </cfRule>
  </conditionalFormatting>
  <conditionalFormatting sqref="G7">
    <cfRule type="containsBlanks" dxfId="69" priority="7">
      <formula>LEN(TRIM(G7))=0</formula>
    </cfRule>
  </conditionalFormatting>
  <conditionalFormatting sqref="F31:I31">
    <cfRule type="cellIs" dxfId="68" priority="6" operator="equal">
      <formula>"エラー：準備額が不足！"</formula>
    </cfRule>
  </conditionalFormatting>
  <conditionalFormatting sqref="D24:M25">
    <cfRule type="containsBlanks" dxfId="67" priority="5">
      <formula>LEN(TRIM(D24))=0</formula>
    </cfRule>
  </conditionalFormatting>
  <conditionalFormatting sqref="D30:M30">
    <cfRule type="cellIs" dxfId="66" priority="4" operator="equal">
      <formula>"エラー：施設整備費が不一致！"</formula>
    </cfRule>
  </conditionalFormatting>
  <conditionalFormatting sqref="D17:M17">
    <cfRule type="cellIs" dxfId="65" priority="3" operator="equal">
      <formula>"エラー：医業収入が不一致！"</formula>
    </cfRule>
  </conditionalFormatting>
  <conditionalFormatting sqref="L8:M16">
    <cfRule type="expression" dxfId="64" priority="2">
      <formula>$P$7&gt;=6</formula>
    </cfRule>
  </conditionalFormatting>
  <conditionalFormatting sqref="L21:M29">
    <cfRule type="expression" dxfId="63" priority="1">
      <formula>$P$7&gt;=6</formula>
    </cfRule>
  </conditionalFormatting>
  <dataValidations count="1">
    <dataValidation imeMode="off" allowBlank="1" showInputMessage="1" showErrorMessage="1" sqref="E7 G7 D21:M29 D8:M16 B33:I33 M32:M33" xr:uid="{00000000-0002-0000-0000-000000000000}"/>
  </dataValidations>
  <pageMargins left="0.7" right="0.7" top="0.75" bottom="0.75" header="0.3" footer="0.3"/>
  <pageSetup paperSize="9" scale="80" fitToHeight="0" orientation="portrait" r:id="rId1"/>
  <colBreaks count="1" manualBreakCount="1">
    <brk id="13" max="1048575" man="1"/>
  </col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B1:I22"/>
  <sheetViews>
    <sheetView zoomScaleNormal="100" zoomScalePageLayoutView="70" workbookViewId="0">
      <selection activeCell="J15" sqref="J15"/>
    </sheetView>
  </sheetViews>
  <sheetFormatPr defaultRowHeight="18.75"/>
  <cols>
    <col min="1" max="1" width="3.375" style="1" customWidth="1"/>
    <col min="2" max="4" width="20" style="1" customWidth="1"/>
    <col min="5" max="5" width="2.25" style="1" bestFit="1" customWidth="1"/>
    <col min="6" max="6" width="15.5" style="1" customWidth="1"/>
    <col min="7" max="7" width="2.25" style="1" bestFit="1" customWidth="1"/>
    <col min="8" max="8" width="9" style="1"/>
    <col min="9" max="9" width="15.125" style="1" bestFit="1" customWidth="1"/>
    <col min="10" max="16384" width="9" style="1"/>
  </cols>
  <sheetData>
    <row r="1" spans="2:9">
      <c r="B1" s="20" t="s">
        <v>133</v>
      </c>
      <c r="C1" s="20"/>
      <c r="D1" s="20"/>
      <c r="E1" s="20"/>
      <c r="F1" s="20"/>
      <c r="G1" s="20"/>
      <c r="H1" s="20"/>
      <c r="I1" s="20"/>
    </row>
    <row r="2" spans="2:9">
      <c r="B2" s="20"/>
      <c r="C2" s="20"/>
      <c r="D2" s="20"/>
      <c r="E2" s="20"/>
      <c r="F2" s="20"/>
      <c r="G2" s="20"/>
      <c r="H2" s="20"/>
      <c r="I2" s="20"/>
    </row>
    <row r="3" spans="2:9">
      <c r="B3" s="111" t="s">
        <v>134</v>
      </c>
      <c r="C3" s="111"/>
      <c r="D3" s="111"/>
      <c r="E3" s="111"/>
      <c r="F3" s="111"/>
      <c r="G3" s="20"/>
      <c r="H3" s="20"/>
      <c r="I3" s="20"/>
    </row>
    <row r="4" spans="2:9">
      <c r="B4" s="20"/>
      <c r="C4" s="20"/>
      <c r="D4" s="20"/>
      <c r="E4" s="20"/>
      <c r="F4" s="20"/>
      <c r="G4" s="20"/>
      <c r="H4" s="20"/>
      <c r="I4" s="20"/>
    </row>
    <row r="5" spans="2:9">
      <c r="B5" s="20" t="s">
        <v>30</v>
      </c>
      <c r="C5" s="20"/>
      <c r="D5" s="20"/>
      <c r="E5" s="20"/>
      <c r="F5" s="20"/>
      <c r="G5" s="46" t="s">
        <v>158</v>
      </c>
      <c r="H5" s="20"/>
      <c r="I5" s="20"/>
    </row>
    <row r="6" spans="2:9" ht="18.75" customHeight="1">
      <c r="B6" s="176" t="s">
        <v>135</v>
      </c>
      <c r="C6" s="176" t="s">
        <v>136</v>
      </c>
      <c r="D6" s="176" t="s">
        <v>137</v>
      </c>
      <c r="E6" s="100" t="s">
        <v>138</v>
      </c>
      <c r="F6" s="106"/>
      <c r="G6" s="101"/>
      <c r="H6" s="20"/>
      <c r="I6" s="20"/>
    </row>
    <row r="7" spans="2:9" ht="18.75" customHeight="1">
      <c r="B7" s="177"/>
      <c r="C7" s="177"/>
      <c r="D7" s="177"/>
      <c r="E7" s="102"/>
      <c r="F7" s="107"/>
      <c r="G7" s="103"/>
      <c r="H7" s="20"/>
      <c r="I7" s="20"/>
    </row>
    <row r="8" spans="2:9" ht="37.5" customHeight="1">
      <c r="B8" s="65"/>
      <c r="C8" s="65"/>
      <c r="D8" s="66"/>
      <c r="E8" s="174">
        <f>D8*12</f>
        <v>0</v>
      </c>
      <c r="F8" s="174"/>
      <c r="G8" s="174"/>
      <c r="H8" s="20"/>
      <c r="I8" s="20"/>
    </row>
    <row r="9" spans="2:9" ht="37.5" customHeight="1">
      <c r="B9" s="65"/>
      <c r="C9" s="65"/>
      <c r="D9" s="66"/>
      <c r="E9" s="174">
        <f t="shared" ref="E9:E17" si="0">D9*12</f>
        <v>0</v>
      </c>
      <c r="F9" s="174"/>
      <c r="G9" s="174"/>
      <c r="H9" s="20"/>
      <c r="I9" s="20"/>
    </row>
    <row r="10" spans="2:9" ht="37.5" customHeight="1">
      <c r="B10" s="65"/>
      <c r="C10" s="65"/>
      <c r="D10" s="66"/>
      <c r="E10" s="174">
        <f t="shared" si="0"/>
        <v>0</v>
      </c>
      <c r="F10" s="174"/>
      <c r="G10" s="174"/>
      <c r="H10" s="20"/>
      <c r="I10" s="20"/>
    </row>
    <row r="11" spans="2:9" ht="37.5" customHeight="1">
      <c r="B11" s="65"/>
      <c r="C11" s="65"/>
      <c r="D11" s="66"/>
      <c r="E11" s="174">
        <f t="shared" si="0"/>
        <v>0</v>
      </c>
      <c r="F11" s="174"/>
      <c r="G11" s="174"/>
      <c r="H11" s="20"/>
      <c r="I11" s="20"/>
    </row>
    <row r="12" spans="2:9" ht="37.5" customHeight="1">
      <c r="B12" s="65"/>
      <c r="C12" s="65"/>
      <c r="D12" s="66"/>
      <c r="E12" s="174">
        <f t="shared" si="0"/>
        <v>0</v>
      </c>
      <c r="F12" s="174"/>
      <c r="G12" s="174"/>
      <c r="H12" s="20"/>
      <c r="I12" s="20"/>
    </row>
    <row r="13" spans="2:9" ht="37.5" customHeight="1">
      <c r="B13" s="65"/>
      <c r="C13" s="65"/>
      <c r="D13" s="66"/>
      <c r="E13" s="174">
        <f t="shared" si="0"/>
        <v>0</v>
      </c>
      <c r="F13" s="174"/>
      <c r="G13" s="174"/>
      <c r="H13" s="20"/>
      <c r="I13" s="20"/>
    </row>
    <row r="14" spans="2:9" ht="37.5" customHeight="1">
      <c r="B14" s="65"/>
      <c r="C14" s="65"/>
      <c r="D14" s="66"/>
      <c r="E14" s="174">
        <f t="shared" si="0"/>
        <v>0</v>
      </c>
      <c r="F14" s="174"/>
      <c r="G14" s="174"/>
      <c r="H14" s="20"/>
      <c r="I14" s="20"/>
    </row>
    <row r="15" spans="2:9" ht="37.5" customHeight="1">
      <c r="B15" s="65"/>
      <c r="C15" s="65"/>
      <c r="D15" s="66"/>
      <c r="E15" s="174">
        <f t="shared" si="0"/>
        <v>0</v>
      </c>
      <c r="F15" s="174"/>
      <c r="G15" s="174"/>
      <c r="H15" s="20"/>
      <c r="I15" s="20"/>
    </row>
    <row r="16" spans="2:9" ht="37.5" customHeight="1">
      <c r="B16" s="65"/>
      <c r="C16" s="65"/>
      <c r="D16" s="66"/>
      <c r="E16" s="174">
        <f t="shared" si="0"/>
        <v>0</v>
      </c>
      <c r="F16" s="174"/>
      <c r="G16" s="174"/>
      <c r="H16" s="20"/>
      <c r="I16" s="20"/>
    </row>
    <row r="17" spans="2:9" ht="37.5" customHeight="1">
      <c r="B17" s="65"/>
      <c r="C17" s="65"/>
      <c r="D17" s="66"/>
      <c r="E17" s="174">
        <f t="shared" si="0"/>
        <v>0</v>
      </c>
      <c r="F17" s="174"/>
      <c r="G17" s="174"/>
      <c r="H17" s="20"/>
      <c r="I17" s="46"/>
    </row>
    <row r="18" spans="2:9" ht="37.5" customHeight="1">
      <c r="B18" s="108" t="s">
        <v>13</v>
      </c>
      <c r="C18" s="108"/>
      <c r="D18" s="68">
        <f>SUM(D8:D17)</f>
        <v>0</v>
      </c>
      <c r="E18" s="175">
        <f>SUM(E8:G17)</f>
        <v>0</v>
      </c>
      <c r="F18" s="175"/>
      <c r="G18" s="175"/>
      <c r="H18" s="20"/>
      <c r="I18" s="69"/>
    </row>
    <row r="19" spans="2:9">
      <c r="B19" s="1" t="s">
        <v>37</v>
      </c>
    </row>
    <row r="20" spans="2:9">
      <c r="B20" s="1" t="s">
        <v>146</v>
      </c>
    </row>
    <row r="21" spans="2:9">
      <c r="B21" s="173" t="s">
        <v>147</v>
      </c>
      <c r="C21" s="173"/>
      <c r="D21" s="173"/>
      <c r="E21" s="173"/>
      <c r="F21" s="173"/>
      <c r="G21" s="173"/>
    </row>
    <row r="22" spans="2:9">
      <c r="B22" s="173"/>
      <c r="C22" s="173"/>
      <c r="D22" s="173"/>
      <c r="E22" s="173"/>
      <c r="F22" s="173"/>
      <c r="G22" s="173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18">
    <mergeCell ref="E18:G18"/>
    <mergeCell ref="E8:G8"/>
    <mergeCell ref="B21:G22"/>
    <mergeCell ref="B3:F3"/>
    <mergeCell ref="B6:B7"/>
    <mergeCell ref="C6:C7"/>
    <mergeCell ref="D6:D7"/>
    <mergeCell ref="E6:G7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B18:C18"/>
  </mergeCells>
  <phoneticPr fontId="3"/>
  <conditionalFormatting sqref="D8:D17">
    <cfRule type="notContainsBlanks" priority="4" stopIfTrue="1">
      <formula>LEN(TRIM(D8))&gt;0</formula>
    </cfRule>
    <cfRule type="expression" dxfId="2" priority="5">
      <formula>$C8&lt;&gt;""</formula>
    </cfRule>
  </conditionalFormatting>
  <conditionalFormatting sqref="B8:C17">
    <cfRule type="expression" priority="2" stopIfTrue="1">
      <formula>B$8&lt;&gt;""</formula>
    </cfRule>
    <cfRule type="containsBlanks" dxfId="1" priority="3">
      <formula>LEN(TRIM(B8))=0</formula>
    </cfRule>
  </conditionalFormatting>
  <dataValidations count="1">
    <dataValidation imeMode="off" allowBlank="1" showInputMessage="1" showErrorMessage="1" sqref="D8:G18" xr:uid="{00000000-0002-0000-0900-000000000000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0E1069B-9E6A-4025-BD69-53E23E43EBED}">
            <xm:f>総括表!$P$7&gt;=6</xm:f>
            <x14:dxf>
              <fill>
                <patternFill patternType="darkGray"/>
              </fill>
            </x14:dxf>
          </x14:cfRule>
          <xm:sqref>B1:G19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B1:R57"/>
  <sheetViews>
    <sheetView zoomScale="85" zoomScaleNormal="85" zoomScalePageLayoutView="85" workbookViewId="0">
      <selection activeCell="F36" sqref="F36"/>
    </sheetView>
  </sheetViews>
  <sheetFormatPr defaultRowHeight="18.75"/>
  <cols>
    <col min="1" max="1" width="3.375" style="1" customWidth="1"/>
    <col min="2" max="3" width="3.75" style="1" customWidth="1"/>
    <col min="4" max="4" width="11.25" style="1" customWidth="1"/>
    <col min="5" max="5" width="7.5" style="1" customWidth="1"/>
    <col min="6" max="6" width="18" style="1" customWidth="1"/>
    <col min="7" max="7" width="5.25" style="1" bestFit="1" customWidth="1"/>
    <col min="8" max="8" width="9.375" style="1" customWidth="1"/>
    <col min="9" max="10" width="3.375" style="1" bestFit="1" customWidth="1"/>
    <col min="11" max="11" width="5.25" style="1" bestFit="1" customWidth="1"/>
    <col min="12" max="12" width="9.375" style="1" customWidth="1"/>
    <col min="13" max="14" width="3.375" style="1" bestFit="1" customWidth="1"/>
    <col min="15" max="15" width="4.125" style="1" customWidth="1"/>
    <col min="16" max="16" width="5.25" style="1" bestFit="1" customWidth="1"/>
    <col min="17" max="17" width="7.25" style="1" customWidth="1"/>
    <col min="18" max="18" width="7.375" style="1" customWidth="1"/>
    <col min="19" max="16384" width="9" style="1"/>
  </cols>
  <sheetData>
    <row r="1" spans="2:18">
      <c r="B1" s="20" t="s">
        <v>42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2:18">
      <c r="B2" s="111" t="s">
        <v>43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2:18">
      <c r="B3" s="20" t="s">
        <v>22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2:18">
      <c r="B4" s="108"/>
      <c r="C4" s="108"/>
      <c r="D4" s="108"/>
      <c r="E4" s="130" t="s">
        <v>97</v>
      </c>
      <c r="F4" s="131"/>
      <c r="G4" s="132"/>
      <c r="H4" s="108" t="s">
        <v>96</v>
      </c>
      <c r="I4" s="108"/>
      <c r="J4" s="108"/>
      <c r="K4" s="108"/>
      <c r="L4" s="108"/>
      <c r="M4" s="108" t="str">
        <f>総括表!P7&amp;"か月"</f>
        <v>1か月</v>
      </c>
      <c r="N4" s="108"/>
      <c r="O4" s="108"/>
      <c r="P4" s="108"/>
      <c r="Q4" s="108"/>
      <c r="R4" s="108"/>
    </row>
    <row r="5" spans="2:18">
      <c r="B5" s="120" t="s">
        <v>44</v>
      </c>
      <c r="C5" s="120"/>
      <c r="D5" s="120"/>
      <c r="E5" s="157"/>
      <c r="F5" s="158"/>
      <c r="G5" s="159"/>
      <c r="H5" s="140">
        <f>E5*30</f>
        <v>0</v>
      </c>
      <c r="I5" s="140"/>
      <c r="J5" s="140"/>
      <c r="K5" s="140"/>
      <c r="L5" s="140"/>
      <c r="M5" s="136">
        <f>E5*総括表!Q7</f>
        <v>0</v>
      </c>
      <c r="N5" s="136"/>
      <c r="O5" s="136"/>
      <c r="P5" s="136"/>
      <c r="Q5" s="136"/>
      <c r="R5" s="136"/>
    </row>
    <row r="6" spans="2:18">
      <c r="B6" s="120" t="s">
        <v>45</v>
      </c>
      <c r="C6" s="120"/>
      <c r="D6" s="120"/>
      <c r="E6" s="137"/>
      <c r="F6" s="138"/>
      <c r="G6" s="139"/>
      <c r="H6" s="141"/>
      <c r="I6" s="141"/>
      <c r="J6" s="141"/>
      <c r="K6" s="141"/>
      <c r="L6" s="141"/>
      <c r="M6" s="136">
        <f>H6*総括表!P7</f>
        <v>0</v>
      </c>
      <c r="N6" s="136"/>
      <c r="O6" s="136"/>
      <c r="P6" s="136"/>
      <c r="Q6" s="136"/>
      <c r="R6" s="136"/>
    </row>
    <row r="7" spans="2:18">
      <c r="B7" s="1" t="s">
        <v>142</v>
      </c>
    </row>
    <row r="8" spans="2:18">
      <c r="B8" s="1" t="s">
        <v>143</v>
      </c>
    </row>
    <row r="9" spans="2:18">
      <c r="B9" s="1" t="s">
        <v>65</v>
      </c>
    </row>
    <row r="11" spans="2:18">
      <c r="B11" s="20" t="s">
        <v>46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2:18">
      <c r="B12" s="130" t="s">
        <v>3</v>
      </c>
      <c r="C12" s="131"/>
      <c r="D12" s="131"/>
      <c r="E12" s="132"/>
      <c r="F12" s="27" t="s">
        <v>68</v>
      </c>
      <c r="G12" s="100" t="s">
        <v>69</v>
      </c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1"/>
    </row>
    <row r="13" spans="2:18">
      <c r="B13" s="133" t="s">
        <v>4</v>
      </c>
      <c r="C13" s="134"/>
      <c r="D13" s="134"/>
      <c r="E13" s="135"/>
      <c r="F13" s="18">
        <f>F14+F18+F21</f>
        <v>0</v>
      </c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4"/>
    </row>
    <row r="14" spans="2:18">
      <c r="B14" s="28"/>
      <c r="C14" s="121" t="s">
        <v>5</v>
      </c>
      <c r="D14" s="122"/>
      <c r="E14" s="123"/>
      <c r="F14" s="29">
        <f>SUM(F15:F17)</f>
        <v>0</v>
      </c>
      <c r="G14" s="142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4"/>
    </row>
    <row r="15" spans="2:18">
      <c r="B15" s="28"/>
      <c r="C15" s="30"/>
      <c r="D15" s="124" t="s">
        <v>47</v>
      </c>
      <c r="E15" s="125"/>
      <c r="F15" s="4"/>
      <c r="G15" s="31" t="s">
        <v>70</v>
      </c>
      <c r="H15" s="32" t="str">
        <f>IFERROR(F15/L15*1000,"－")</f>
        <v>－</v>
      </c>
      <c r="I15" s="33" t="s">
        <v>71</v>
      </c>
      <c r="J15" s="33" t="s">
        <v>72</v>
      </c>
      <c r="K15" s="33" t="s">
        <v>73</v>
      </c>
      <c r="L15" s="22"/>
      <c r="M15" s="155" t="s">
        <v>74</v>
      </c>
      <c r="N15" s="155"/>
      <c r="O15" s="155"/>
      <c r="P15" s="155"/>
      <c r="Q15" s="155"/>
      <c r="R15" s="156"/>
    </row>
    <row r="16" spans="2:18">
      <c r="B16" s="28"/>
      <c r="C16" s="30"/>
      <c r="D16" s="124" t="s">
        <v>48</v>
      </c>
      <c r="E16" s="125"/>
      <c r="F16" s="4"/>
      <c r="G16" s="31" t="s">
        <v>70</v>
      </c>
      <c r="H16" s="32" t="str">
        <f>IFERROR(F16/L16*1000,"－")</f>
        <v>－</v>
      </c>
      <c r="I16" s="33" t="s">
        <v>71</v>
      </c>
      <c r="J16" s="33" t="s">
        <v>72</v>
      </c>
      <c r="K16" s="33" t="s">
        <v>73</v>
      </c>
      <c r="L16" s="22"/>
      <c r="M16" s="155" t="s">
        <v>74</v>
      </c>
      <c r="N16" s="155"/>
      <c r="O16" s="155"/>
      <c r="P16" s="155"/>
      <c r="Q16" s="155"/>
      <c r="R16" s="156"/>
    </row>
    <row r="17" spans="2:18">
      <c r="B17" s="28"/>
      <c r="C17" s="34"/>
      <c r="D17" s="124" t="s">
        <v>49</v>
      </c>
      <c r="E17" s="125"/>
      <c r="F17" s="4"/>
      <c r="G17" s="31" t="s">
        <v>70</v>
      </c>
      <c r="H17" s="32" t="str">
        <f t="shared" ref="H17" si="0">IFERROR(F17/L17*1000,"－")</f>
        <v>－</v>
      </c>
      <c r="I17" s="33" t="s">
        <v>71</v>
      </c>
      <c r="J17" s="33" t="s">
        <v>72</v>
      </c>
      <c r="K17" s="33" t="s">
        <v>73</v>
      </c>
      <c r="L17" s="22"/>
      <c r="M17" s="155" t="s">
        <v>74</v>
      </c>
      <c r="N17" s="155"/>
      <c r="O17" s="155"/>
      <c r="P17" s="155"/>
      <c r="Q17" s="155"/>
      <c r="R17" s="156"/>
    </row>
    <row r="18" spans="2:18">
      <c r="B18" s="28"/>
      <c r="C18" s="121" t="s">
        <v>6</v>
      </c>
      <c r="D18" s="122"/>
      <c r="E18" s="123"/>
      <c r="F18" s="29">
        <f>SUM(F19:F20)</f>
        <v>0</v>
      </c>
      <c r="G18" s="142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4"/>
    </row>
    <row r="19" spans="2:18">
      <c r="B19" s="28"/>
      <c r="C19" s="30"/>
      <c r="D19" s="124" t="s">
        <v>47</v>
      </c>
      <c r="E19" s="125"/>
      <c r="F19" s="4"/>
      <c r="G19" s="31" t="s">
        <v>70</v>
      </c>
      <c r="H19" s="32" t="str">
        <f t="shared" ref="H19:H20" si="1">IFERROR(F19/L19*1000,"－")</f>
        <v>－</v>
      </c>
      <c r="I19" s="33" t="s">
        <v>71</v>
      </c>
      <c r="J19" s="33" t="s">
        <v>72</v>
      </c>
      <c r="K19" s="33" t="s">
        <v>73</v>
      </c>
      <c r="L19" s="22"/>
      <c r="M19" s="155" t="s">
        <v>74</v>
      </c>
      <c r="N19" s="155"/>
      <c r="O19" s="155"/>
      <c r="P19" s="155"/>
      <c r="Q19" s="155"/>
      <c r="R19" s="156"/>
    </row>
    <row r="20" spans="2:18">
      <c r="B20" s="28"/>
      <c r="C20" s="34"/>
      <c r="D20" s="124" t="s">
        <v>48</v>
      </c>
      <c r="E20" s="125"/>
      <c r="F20" s="4"/>
      <c r="G20" s="31" t="s">
        <v>70</v>
      </c>
      <c r="H20" s="32" t="str">
        <f t="shared" si="1"/>
        <v>－</v>
      </c>
      <c r="I20" s="33" t="s">
        <v>71</v>
      </c>
      <c r="J20" s="33" t="s">
        <v>72</v>
      </c>
      <c r="K20" s="33" t="s">
        <v>73</v>
      </c>
      <c r="L20" s="22"/>
      <c r="M20" s="155" t="s">
        <v>74</v>
      </c>
      <c r="N20" s="155"/>
      <c r="O20" s="155"/>
      <c r="P20" s="155"/>
      <c r="Q20" s="155"/>
      <c r="R20" s="156"/>
    </row>
    <row r="21" spans="2:18">
      <c r="B21" s="35"/>
      <c r="C21" s="126" t="s">
        <v>7</v>
      </c>
      <c r="D21" s="127"/>
      <c r="E21" s="128"/>
      <c r="F21" s="21"/>
      <c r="G21" s="148" t="s">
        <v>75</v>
      </c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50"/>
    </row>
    <row r="22" spans="2:18">
      <c r="B22" s="133" t="s">
        <v>8</v>
      </c>
      <c r="C22" s="134"/>
      <c r="D22" s="134"/>
      <c r="E22" s="135"/>
      <c r="F22" s="18">
        <f>SUM(F23:F24)</f>
        <v>0</v>
      </c>
      <c r="G22" s="148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50"/>
    </row>
    <row r="23" spans="2:18">
      <c r="B23" s="28"/>
      <c r="C23" s="126" t="s">
        <v>144</v>
      </c>
      <c r="D23" s="127"/>
      <c r="E23" s="128"/>
      <c r="F23" s="21"/>
      <c r="G23" s="148" t="s">
        <v>76</v>
      </c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50"/>
    </row>
    <row r="24" spans="2:18">
      <c r="B24" s="35"/>
      <c r="C24" s="126" t="s">
        <v>7</v>
      </c>
      <c r="D24" s="127"/>
      <c r="E24" s="128"/>
      <c r="F24" s="21"/>
      <c r="G24" s="148" t="s">
        <v>77</v>
      </c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50"/>
    </row>
    <row r="25" spans="2:18">
      <c r="B25" s="124" t="s">
        <v>9</v>
      </c>
      <c r="C25" s="129"/>
      <c r="D25" s="129"/>
      <c r="E25" s="125"/>
      <c r="F25" s="4"/>
      <c r="G25" s="148" t="s">
        <v>78</v>
      </c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50"/>
    </row>
    <row r="26" spans="2:18">
      <c r="B26" s="124" t="s">
        <v>11</v>
      </c>
      <c r="C26" s="129"/>
      <c r="D26" s="129"/>
      <c r="E26" s="125"/>
      <c r="F26" s="4"/>
      <c r="G26" s="148" t="s">
        <v>79</v>
      </c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50"/>
    </row>
    <row r="27" spans="2:18">
      <c r="B27" s="124" t="s">
        <v>12</v>
      </c>
      <c r="C27" s="129"/>
      <c r="D27" s="129"/>
      <c r="E27" s="125"/>
      <c r="F27" s="36"/>
      <c r="G27" s="148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50"/>
    </row>
    <row r="28" spans="2:18">
      <c r="B28" s="130" t="s">
        <v>13</v>
      </c>
      <c r="C28" s="131"/>
      <c r="D28" s="131"/>
      <c r="E28" s="132"/>
      <c r="F28" s="37">
        <f>F13+F22+F25+F26+F27</f>
        <v>0</v>
      </c>
      <c r="G28" s="152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4"/>
    </row>
    <row r="29" spans="2:18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2:18">
      <c r="B30" s="20" t="s">
        <v>54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2:18">
      <c r="B31" s="130" t="s">
        <v>3</v>
      </c>
      <c r="C31" s="131"/>
      <c r="D31" s="131"/>
      <c r="E31" s="132"/>
      <c r="F31" s="27" t="s">
        <v>68</v>
      </c>
      <c r="G31" s="100" t="s">
        <v>69</v>
      </c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1"/>
    </row>
    <row r="32" spans="2:18">
      <c r="B32" s="133" t="s">
        <v>15</v>
      </c>
      <c r="C32" s="134"/>
      <c r="D32" s="134"/>
      <c r="E32" s="135"/>
      <c r="F32" s="18">
        <f>F33+F37+F38+F41+F42</f>
        <v>0</v>
      </c>
      <c r="G32" s="142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4"/>
    </row>
    <row r="33" spans="2:18">
      <c r="B33" s="28"/>
      <c r="C33" s="121" t="s">
        <v>55</v>
      </c>
      <c r="D33" s="122"/>
      <c r="E33" s="123"/>
      <c r="F33" s="29">
        <f>SUM(F34:F36)</f>
        <v>0</v>
      </c>
      <c r="G33" s="142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4"/>
    </row>
    <row r="34" spans="2:18">
      <c r="B34" s="28"/>
      <c r="C34" s="30"/>
      <c r="D34" s="124" t="s">
        <v>56</v>
      </c>
      <c r="E34" s="125"/>
      <c r="F34" s="18">
        <f>初年度・職員給与!K41</f>
        <v>0</v>
      </c>
      <c r="G34" s="148" t="s">
        <v>80</v>
      </c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50"/>
    </row>
    <row r="35" spans="2:18">
      <c r="B35" s="28"/>
      <c r="C35" s="30"/>
      <c r="D35" s="124" t="s">
        <v>7</v>
      </c>
      <c r="E35" s="125"/>
      <c r="F35" s="4"/>
      <c r="G35" s="148" t="s">
        <v>81</v>
      </c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50"/>
    </row>
    <row r="36" spans="2:18">
      <c r="B36" s="28"/>
      <c r="C36" s="34"/>
      <c r="D36" s="124" t="s">
        <v>57</v>
      </c>
      <c r="E36" s="125"/>
      <c r="F36" s="18">
        <f>初年度・役員報酬!E18</f>
        <v>0</v>
      </c>
      <c r="G36" s="148" t="s">
        <v>82</v>
      </c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50"/>
    </row>
    <row r="37" spans="2:18">
      <c r="B37" s="28"/>
      <c r="C37" s="126" t="s">
        <v>58</v>
      </c>
      <c r="D37" s="127"/>
      <c r="E37" s="128"/>
      <c r="F37" s="21"/>
      <c r="G37" s="148" t="s">
        <v>83</v>
      </c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50"/>
    </row>
    <row r="38" spans="2:18">
      <c r="B38" s="28"/>
      <c r="C38" s="121" t="s">
        <v>59</v>
      </c>
      <c r="D38" s="122"/>
      <c r="E38" s="123"/>
      <c r="F38" s="29">
        <f>SUM(F39:F40)</f>
        <v>0</v>
      </c>
      <c r="G38" s="142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4"/>
    </row>
    <row r="39" spans="2:18">
      <c r="B39" s="28"/>
      <c r="C39" s="30"/>
      <c r="D39" s="124" t="s">
        <v>60</v>
      </c>
      <c r="E39" s="125"/>
      <c r="F39" s="18">
        <f>ROUNDUP(L39*O39/1000,0)</f>
        <v>0</v>
      </c>
      <c r="G39" s="23" t="s">
        <v>84</v>
      </c>
      <c r="H39" s="24"/>
      <c r="I39" s="24"/>
      <c r="J39" s="24"/>
      <c r="K39" s="40" t="s">
        <v>85</v>
      </c>
      <c r="L39" s="25"/>
      <c r="M39" s="40" t="s">
        <v>71</v>
      </c>
      <c r="N39" s="40" t="s">
        <v>86</v>
      </c>
      <c r="O39" s="40">
        <f>総括表!P7</f>
        <v>1</v>
      </c>
      <c r="P39" s="40" t="s">
        <v>87</v>
      </c>
      <c r="Q39" s="24"/>
      <c r="R39" s="26"/>
    </row>
    <row r="40" spans="2:18">
      <c r="B40" s="28"/>
      <c r="C40" s="34"/>
      <c r="D40" s="124" t="s">
        <v>7</v>
      </c>
      <c r="E40" s="125"/>
      <c r="F40" s="4"/>
      <c r="G40" s="151" t="s">
        <v>89</v>
      </c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</row>
    <row r="41" spans="2:18">
      <c r="B41" s="28"/>
      <c r="C41" s="126" t="s">
        <v>61</v>
      </c>
      <c r="D41" s="127"/>
      <c r="E41" s="128"/>
      <c r="F41" s="21"/>
      <c r="G41" s="151" t="s">
        <v>90</v>
      </c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</row>
    <row r="42" spans="2:18">
      <c r="B42" s="35"/>
      <c r="C42" s="126" t="s">
        <v>7</v>
      </c>
      <c r="D42" s="127"/>
      <c r="E42" s="128"/>
      <c r="F42" s="21"/>
      <c r="G42" s="151" t="s">
        <v>91</v>
      </c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</row>
    <row r="43" spans="2:18">
      <c r="B43" s="124" t="s">
        <v>16</v>
      </c>
      <c r="C43" s="129"/>
      <c r="D43" s="129"/>
      <c r="E43" s="125"/>
      <c r="F43" s="4"/>
      <c r="G43" s="151" t="s">
        <v>92</v>
      </c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</row>
    <row r="44" spans="2:18">
      <c r="B44" s="133" t="s">
        <v>17</v>
      </c>
      <c r="C44" s="129"/>
      <c r="D44" s="129"/>
      <c r="E44" s="125"/>
      <c r="F44" s="18">
        <f>SUM(F45:F46)</f>
        <v>0</v>
      </c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</row>
    <row r="45" spans="2:18">
      <c r="B45" s="28"/>
      <c r="C45" s="126" t="s">
        <v>140</v>
      </c>
      <c r="D45" s="127"/>
      <c r="E45" s="128"/>
      <c r="F45" s="2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</row>
    <row r="46" spans="2:18">
      <c r="B46" s="35"/>
      <c r="C46" s="126" t="s">
        <v>141</v>
      </c>
      <c r="D46" s="127"/>
      <c r="E46" s="128"/>
      <c r="F46" s="2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</row>
    <row r="47" spans="2:18">
      <c r="B47" s="124" t="s">
        <v>19</v>
      </c>
      <c r="C47" s="129"/>
      <c r="D47" s="129"/>
      <c r="E47" s="125"/>
      <c r="F47" s="4"/>
      <c r="G47" s="142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4"/>
    </row>
    <row r="48" spans="2:18">
      <c r="B48" s="124" t="s">
        <v>20</v>
      </c>
      <c r="C48" s="129"/>
      <c r="D48" s="129"/>
      <c r="E48" s="125"/>
      <c r="F48" s="4"/>
      <c r="G48" s="142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4"/>
    </row>
    <row r="49" spans="2:18">
      <c r="B49" s="124" t="s">
        <v>62</v>
      </c>
      <c r="C49" s="129"/>
      <c r="D49" s="129"/>
      <c r="E49" s="125"/>
      <c r="F49" s="18">
        <f>F28-F32-F43-F44-F47-F48</f>
        <v>0</v>
      </c>
      <c r="G49" s="142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4"/>
    </row>
    <row r="50" spans="2:18">
      <c r="B50" s="130" t="s">
        <v>13</v>
      </c>
      <c r="C50" s="131"/>
      <c r="D50" s="131"/>
      <c r="E50" s="132"/>
      <c r="F50" s="37">
        <f>F32+F43+F44+F47+F48+F49</f>
        <v>0</v>
      </c>
      <c r="G50" s="145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7"/>
    </row>
    <row r="51" spans="2:18">
      <c r="B51" s="1" t="s">
        <v>37</v>
      </c>
    </row>
    <row r="52" spans="2:18">
      <c r="B52" s="1" t="s">
        <v>50</v>
      </c>
    </row>
    <row r="53" spans="2:18">
      <c r="B53" s="1" t="s">
        <v>51</v>
      </c>
    </row>
    <row r="54" spans="2:18">
      <c r="B54" s="1" t="s">
        <v>94</v>
      </c>
    </row>
    <row r="55" spans="2:18">
      <c r="B55" s="1" t="s">
        <v>52</v>
      </c>
    </row>
    <row r="56" spans="2:18">
      <c r="B56" s="1" t="s">
        <v>95</v>
      </c>
    </row>
    <row r="57" spans="2:18">
      <c r="B57" s="1" t="s">
        <v>99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86">
    <mergeCell ref="B49:E49"/>
    <mergeCell ref="B50:E50"/>
    <mergeCell ref="C41:E41"/>
    <mergeCell ref="C42:E42"/>
    <mergeCell ref="B43:E43"/>
    <mergeCell ref="B44:E44"/>
    <mergeCell ref="B47:E47"/>
    <mergeCell ref="B48:E48"/>
    <mergeCell ref="C45:E45"/>
    <mergeCell ref="C46:E46"/>
    <mergeCell ref="M20:R20"/>
    <mergeCell ref="B2:R2"/>
    <mergeCell ref="E4:G4"/>
    <mergeCell ref="E5:G5"/>
    <mergeCell ref="B12:E12"/>
    <mergeCell ref="B13:E13"/>
    <mergeCell ref="C14:E14"/>
    <mergeCell ref="M6:R6"/>
    <mergeCell ref="G12:R12"/>
    <mergeCell ref="G13:R13"/>
    <mergeCell ref="G14:R14"/>
    <mergeCell ref="G18:R18"/>
    <mergeCell ref="M15:R15"/>
    <mergeCell ref="M16:R16"/>
    <mergeCell ref="M17:R17"/>
    <mergeCell ref="M19:R19"/>
    <mergeCell ref="G36:R36"/>
    <mergeCell ref="G27:R27"/>
    <mergeCell ref="G28:R28"/>
    <mergeCell ref="G31:R31"/>
    <mergeCell ref="G32:R32"/>
    <mergeCell ref="G33:R33"/>
    <mergeCell ref="G35:R35"/>
    <mergeCell ref="G34:R34"/>
    <mergeCell ref="G23:R23"/>
    <mergeCell ref="G24:R24"/>
    <mergeCell ref="G21:R21"/>
    <mergeCell ref="G25:R25"/>
    <mergeCell ref="G26:R26"/>
    <mergeCell ref="G22:R22"/>
    <mergeCell ref="G47:R47"/>
    <mergeCell ref="G48:R48"/>
    <mergeCell ref="G49:R49"/>
    <mergeCell ref="G50:R50"/>
    <mergeCell ref="G37:R37"/>
    <mergeCell ref="G40:R40"/>
    <mergeCell ref="G41:R41"/>
    <mergeCell ref="G42:R42"/>
    <mergeCell ref="G43:R43"/>
    <mergeCell ref="G38:R38"/>
    <mergeCell ref="G44:R44"/>
    <mergeCell ref="G45:R45"/>
    <mergeCell ref="G46:R46"/>
    <mergeCell ref="M4:R4"/>
    <mergeCell ref="M5:R5"/>
    <mergeCell ref="E6:G6"/>
    <mergeCell ref="H4:L4"/>
    <mergeCell ref="H5:L5"/>
    <mergeCell ref="H6:L6"/>
    <mergeCell ref="D40:E40"/>
    <mergeCell ref="D15:E15"/>
    <mergeCell ref="D16:E16"/>
    <mergeCell ref="D17:E17"/>
    <mergeCell ref="D19:E19"/>
    <mergeCell ref="C33:E33"/>
    <mergeCell ref="D34:E34"/>
    <mergeCell ref="D35:E35"/>
    <mergeCell ref="D36:E36"/>
    <mergeCell ref="C37:E37"/>
    <mergeCell ref="B32:E32"/>
    <mergeCell ref="D20:E20"/>
    <mergeCell ref="C18:E18"/>
    <mergeCell ref="C21:E21"/>
    <mergeCell ref="B22:E22"/>
    <mergeCell ref="C23:E23"/>
    <mergeCell ref="B6:D6"/>
    <mergeCell ref="B5:D5"/>
    <mergeCell ref="B4:D4"/>
    <mergeCell ref="C38:E38"/>
    <mergeCell ref="D39:E39"/>
    <mergeCell ref="C24:E24"/>
    <mergeCell ref="B25:E25"/>
    <mergeCell ref="B26:E26"/>
    <mergeCell ref="B27:E27"/>
    <mergeCell ref="B28:E28"/>
    <mergeCell ref="B31:E31"/>
  </mergeCells>
  <phoneticPr fontId="3"/>
  <conditionalFormatting sqref="H15:H17 F32:F49">
    <cfRule type="containsBlanks" dxfId="62" priority="16">
      <formula>LEN(TRIM(F15))=0</formula>
    </cfRule>
  </conditionalFormatting>
  <conditionalFormatting sqref="L15:L17">
    <cfRule type="containsBlanks" dxfId="61" priority="15">
      <formula>LEN(TRIM(L15))=0</formula>
    </cfRule>
  </conditionalFormatting>
  <conditionalFormatting sqref="L39">
    <cfRule type="containsBlanks" dxfId="60" priority="10">
      <formula>LEN(TRIM(L39))=0</formula>
    </cfRule>
  </conditionalFormatting>
  <conditionalFormatting sqref="F13:F26">
    <cfRule type="containsBlanks" dxfId="59" priority="11">
      <formula>LEN(TRIM(F13))=0</formula>
    </cfRule>
  </conditionalFormatting>
  <conditionalFormatting sqref="H19:H20">
    <cfRule type="containsBlanks" dxfId="58" priority="3">
      <formula>LEN(TRIM(H19))=0</formula>
    </cfRule>
  </conditionalFormatting>
  <conditionalFormatting sqref="L19:L20">
    <cfRule type="containsBlanks" dxfId="57" priority="2">
      <formula>LEN(TRIM(L19))=0</formula>
    </cfRule>
  </conditionalFormatting>
  <conditionalFormatting sqref="H5:L6">
    <cfRule type="containsBlanks" dxfId="56" priority="5">
      <formula>LEN(TRIM(H5))=0</formula>
    </cfRule>
  </conditionalFormatting>
  <conditionalFormatting sqref="E5:G6">
    <cfRule type="containsBlanks" dxfId="55" priority="1">
      <formula>LEN(TRIM(E5))=0</formula>
    </cfRule>
  </conditionalFormatting>
  <dataValidations count="1">
    <dataValidation imeMode="off" allowBlank="1" showInputMessage="1" showErrorMessage="1" sqref="L39 F13:F28 L15:L17 L19:L20 E5:R6 F32:F50" xr:uid="{00000000-0002-0000-0100-000000000000}"/>
  </dataValidations>
  <pageMargins left="0.70866141732283472" right="0.70866141732283472" top="0.74803149606299213" bottom="0" header="0.31496062992125984" footer="0.31496062992125984"/>
  <pageSetup paperSize="9" scale="7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B1:Q46"/>
  <sheetViews>
    <sheetView zoomScale="85" zoomScaleNormal="85" workbookViewId="0">
      <pane ySplit="8" topLeftCell="A9" activePane="bottomLeft" state="frozen"/>
      <selection pane="bottomLeft" activeCell="B9" sqref="B9:D9"/>
    </sheetView>
  </sheetViews>
  <sheetFormatPr defaultRowHeight="18.75"/>
  <cols>
    <col min="1" max="2" width="3.375" style="1" customWidth="1"/>
    <col min="3" max="3" width="15.125" style="1" customWidth="1"/>
    <col min="4" max="4" width="3.375" style="1" bestFit="1" customWidth="1"/>
    <col min="5" max="5" width="7.125" style="1" bestFit="1" customWidth="1"/>
    <col min="6" max="6" width="9.375" style="1" bestFit="1" customWidth="1"/>
    <col min="7" max="7" width="11" style="1" bestFit="1" customWidth="1"/>
    <col min="8" max="11" width="11" style="1" customWidth="1"/>
    <col min="12" max="12" width="15.125" style="1" bestFit="1" customWidth="1"/>
    <col min="13" max="13" width="5.375" style="1" bestFit="1" customWidth="1"/>
    <col min="14" max="14" width="3.375" style="1" bestFit="1" customWidth="1"/>
    <col min="15" max="16384" width="9" style="1"/>
  </cols>
  <sheetData>
    <row r="1" spans="2:13">
      <c r="B1" s="20" t="s">
        <v>100</v>
      </c>
    </row>
    <row r="3" spans="2:13">
      <c r="B3" s="111" t="s">
        <v>101</v>
      </c>
      <c r="C3" s="111"/>
      <c r="D3" s="111"/>
      <c r="E3" s="111"/>
      <c r="F3" s="111"/>
      <c r="G3" s="111"/>
      <c r="H3" s="111"/>
      <c r="I3" s="111"/>
      <c r="J3" s="111"/>
      <c r="K3" s="111"/>
    </row>
    <row r="5" spans="2:13">
      <c r="B5" s="20" t="s">
        <v>22</v>
      </c>
      <c r="C5" s="20"/>
      <c r="D5" s="20"/>
      <c r="E5" s="20"/>
      <c r="F5" s="20"/>
      <c r="G5" s="20"/>
      <c r="H5" s="20"/>
      <c r="I5" s="20"/>
      <c r="J5" s="20"/>
      <c r="K5" s="46" t="s">
        <v>127</v>
      </c>
    </row>
    <row r="6" spans="2:13">
      <c r="B6" s="108" t="s">
        <v>102</v>
      </c>
      <c r="C6" s="108"/>
      <c r="D6" s="108"/>
      <c r="E6" s="132" t="s">
        <v>115</v>
      </c>
      <c r="F6" s="108"/>
      <c r="G6" s="47" t="s">
        <v>124</v>
      </c>
      <c r="H6" s="47" t="s">
        <v>123</v>
      </c>
      <c r="I6" s="47" t="s">
        <v>122</v>
      </c>
      <c r="J6" s="48" t="s">
        <v>120</v>
      </c>
      <c r="K6" s="48" t="s">
        <v>121</v>
      </c>
    </row>
    <row r="7" spans="2:13">
      <c r="B7" s="108"/>
      <c r="C7" s="108"/>
      <c r="D7" s="108"/>
      <c r="E7" s="132"/>
      <c r="F7" s="108"/>
      <c r="G7" s="49" t="s">
        <v>116</v>
      </c>
      <c r="H7" s="49" t="s">
        <v>119</v>
      </c>
      <c r="I7" s="49" t="s">
        <v>118</v>
      </c>
      <c r="J7" s="50" t="s">
        <v>126</v>
      </c>
      <c r="K7" s="50" t="s">
        <v>125</v>
      </c>
    </row>
    <row r="8" spans="2:13">
      <c r="B8" s="108"/>
      <c r="C8" s="108"/>
      <c r="D8" s="108"/>
      <c r="E8" s="132"/>
      <c r="F8" s="108"/>
      <c r="G8" s="51" t="s">
        <v>117</v>
      </c>
      <c r="H8" s="52"/>
      <c r="I8" s="51" t="str">
        <f>"("&amp;総括表!P7&amp;"か月分"&amp;")"</f>
        <v>(1か月分)</v>
      </c>
      <c r="J8" s="53"/>
      <c r="K8" s="53"/>
    </row>
    <row r="9" spans="2:13">
      <c r="B9" s="160"/>
      <c r="C9" s="161"/>
      <c r="D9" s="162"/>
      <c r="E9" s="54" t="s">
        <v>104</v>
      </c>
      <c r="F9" s="42"/>
      <c r="G9" s="18" t="str">
        <f>IFERROR(ROUND(H9/F9,0),"")</f>
        <v/>
      </c>
      <c r="H9" s="4"/>
      <c r="I9" s="18">
        <f>H9*総括表!$P$7</f>
        <v>0</v>
      </c>
      <c r="J9" s="4"/>
      <c r="K9" s="18">
        <f>I9+J9</f>
        <v>0</v>
      </c>
      <c r="L9" s="20">
        <f>B9</f>
        <v>0</v>
      </c>
      <c r="M9" s="75">
        <f>F11</f>
        <v>0</v>
      </c>
    </row>
    <row r="10" spans="2:13">
      <c r="B10" s="77" t="str">
        <f>IF(B9=総括表!$R$16,"（","")</f>
        <v/>
      </c>
      <c r="C10" s="76"/>
      <c r="D10" s="78" t="str">
        <f>IF(B9=総括表!$R$16,"）","")</f>
        <v/>
      </c>
      <c r="E10" s="54" t="s">
        <v>105</v>
      </c>
      <c r="F10" s="42"/>
      <c r="G10" s="18" t="str">
        <f>IFERROR(ROUND(H10/F10,0),"")</f>
        <v/>
      </c>
      <c r="H10" s="4"/>
      <c r="I10" s="18">
        <f>H10*総括表!$P$7</f>
        <v>0</v>
      </c>
      <c r="J10" s="4"/>
      <c r="K10" s="18">
        <f>I10+J10</f>
        <v>0</v>
      </c>
      <c r="L10" s="20">
        <f>L9</f>
        <v>0</v>
      </c>
      <c r="M10" s="75">
        <f>F11</f>
        <v>0</v>
      </c>
    </row>
    <row r="11" spans="2:13">
      <c r="B11" s="79"/>
      <c r="C11" s="80"/>
      <c r="D11" s="81"/>
      <c r="E11" s="55" t="s">
        <v>106</v>
      </c>
      <c r="F11" s="56">
        <f>SUM(F9:F10)</f>
        <v>0</v>
      </c>
      <c r="G11" s="29" t="str">
        <f>IFERROR(ROUND(H11/F11,0),"")</f>
        <v/>
      </c>
      <c r="H11" s="29">
        <f>SUM(H9:H10)</f>
        <v>0</v>
      </c>
      <c r="I11" s="29">
        <f>SUM(I9:I10)</f>
        <v>0</v>
      </c>
      <c r="J11" s="29">
        <f>SUM(J9:J10)</f>
        <v>0</v>
      </c>
      <c r="K11" s="29">
        <f>SUM(K9:K10)</f>
        <v>0</v>
      </c>
      <c r="L11" s="20"/>
      <c r="M11" s="20"/>
    </row>
    <row r="12" spans="2:13">
      <c r="B12" s="160"/>
      <c r="C12" s="161"/>
      <c r="D12" s="162"/>
      <c r="E12" s="54" t="s">
        <v>104</v>
      </c>
      <c r="F12" s="42"/>
      <c r="G12" s="18" t="str">
        <f t="shared" ref="G12:G38" si="0">IFERROR(ROUND(H12/F12,0),"")</f>
        <v/>
      </c>
      <c r="H12" s="4"/>
      <c r="I12" s="18">
        <f>H12*総括表!$P$7</f>
        <v>0</v>
      </c>
      <c r="J12" s="4"/>
      <c r="K12" s="18">
        <f t="shared" ref="K12:K13" si="1">I12+J12</f>
        <v>0</v>
      </c>
      <c r="L12" s="20">
        <f>B12</f>
        <v>0</v>
      </c>
      <c r="M12" s="75">
        <f t="shared" ref="M12" si="2">F14</f>
        <v>0</v>
      </c>
    </row>
    <row r="13" spans="2:13">
      <c r="B13" s="77" t="str">
        <f>IF(B12=総括表!$R$16,"（","")</f>
        <v/>
      </c>
      <c r="C13" s="76"/>
      <c r="D13" s="78" t="str">
        <f>IF(B12=総括表!$R$16,"）","")</f>
        <v/>
      </c>
      <c r="E13" s="54" t="s">
        <v>105</v>
      </c>
      <c r="F13" s="42"/>
      <c r="G13" s="18" t="str">
        <f t="shared" si="0"/>
        <v/>
      </c>
      <c r="H13" s="4"/>
      <c r="I13" s="18">
        <f>H13*総括表!$P$7</f>
        <v>0</v>
      </c>
      <c r="J13" s="4"/>
      <c r="K13" s="18">
        <f t="shared" si="1"/>
        <v>0</v>
      </c>
      <c r="L13" s="20">
        <f t="shared" ref="L13" si="3">L12</f>
        <v>0</v>
      </c>
      <c r="M13" s="75">
        <f t="shared" ref="M13" si="4">F14</f>
        <v>0</v>
      </c>
    </row>
    <row r="14" spans="2:13">
      <c r="B14" s="79"/>
      <c r="C14" s="80"/>
      <c r="D14" s="81"/>
      <c r="E14" s="55" t="s">
        <v>106</v>
      </c>
      <c r="F14" s="56">
        <f t="shared" ref="F14" si="5">SUM(F12:F13)</f>
        <v>0</v>
      </c>
      <c r="G14" s="29" t="str">
        <f t="shared" si="0"/>
        <v/>
      </c>
      <c r="H14" s="29">
        <f t="shared" ref="H14:K14" si="6">SUM(H12:H13)</f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0"/>
      <c r="M14" s="20"/>
    </row>
    <row r="15" spans="2:13">
      <c r="B15" s="160"/>
      <c r="C15" s="161"/>
      <c r="D15" s="162"/>
      <c r="E15" s="54" t="s">
        <v>104</v>
      </c>
      <c r="F15" s="42"/>
      <c r="G15" s="18" t="str">
        <f t="shared" si="0"/>
        <v/>
      </c>
      <c r="H15" s="4"/>
      <c r="I15" s="18">
        <f>H15*総括表!$P$7</f>
        <v>0</v>
      </c>
      <c r="J15" s="4"/>
      <c r="K15" s="18">
        <f t="shared" ref="K15:K16" si="7">I15+J15</f>
        <v>0</v>
      </c>
      <c r="L15" s="20">
        <f>B15</f>
        <v>0</v>
      </c>
      <c r="M15" s="75">
        <f t="shared" ref="M15" si="8">F17</f>
        <v>0</v>
      </c>
    </row>
    <row r="16" spans="2:13">
      <c r="B16" s="77" t="str">
        <f>IF(B15=総括表!$R$16,"（","")</f>
        <v/>
      </c>
      <c r="C16" s="76"/>
      <c r="D16" s="78" t="str">
        <f>IF(B15=総括表!$R$16,"）","")</f>
        <v/>
      </c>
      <c r="E16" s="54" t="s">
        <v>105</v>
      </c>
      <c r="F16" s="42"/>
      <c r="G16" s="18" t="str">
        <f t="shared" si="0"/>
        <v/>
      </c>
      <c r="H16" s="4"/>
      <c r="I16" s="18">
        <f>H16*総括表!$P$7</f>
        <v>0</v>
      </c>
      <c r="J16" s="4"/>
      <c r="K16" s="18">
        <f t="shared" si="7"/>
        <v>0</v>
      </c>
      <c r="L16" s="20">
        <f t="shared" ref="L16" si="9">L15</f>
        <v>0</v>
      </c>
      <c r="M16" s="75">
        <f t="shared" ref="M16" si="10">F17</f>
        <v>0</v>
      </c>
    </row>
    <row r="17" spans="2:13">
      <c r="B17" s="79"/>
      <c r="C17" s="80"/>
      <c r="D17" s="81"/>
      <c r="E17" s="57" t="s">
        <v>106</v>
      </c>
      <c r="F17" s="58">
        <f t="shared" ref="F17" si="11">SUM(F15:F16)</f>
        <v>0</v>
      </c>
      <c r="G17" s="29" t="str">
        <f t="shared" si="0"/>
        <v/>
      </c>
      <c r="H17" s="29">
        <f t="shared" ref="H17:K17" si="12">SUM(H15:H16)</f>
        <v>0</v>
      </c>
      <c r="I17" s="29">
        <f t="shared" si="12"/>
        <v>0</v>
      </c>
      <c r="J17" s="29">
        <f t="shared" si="12"/>
        <v>0</v>
      </c>
      <c r="K17" s="29">
        <f t="shared" si="12"/>
        <v>0</v>
      </c>
      <c r="L17" s="20"/>
      <c r="M17" s="20"/>
    </row>
    <row r="18" spans="2:13">
      <c r="B18" s="160"/>
      <c r="C18" s="161"/>
      <c r="D18" s="162"/>
      <c r="E18" s="54" t="s">
        <v>104</v>
      </c>
      <c r="F18" s="42"/>
      <c r="G18" s="18" t="str">
        <f t="shared" si="0"/>
        <v/>
      </c>
      <c r="H18" s="4"/>
      <c r="I18" s="18">
        <f>H18*総括表!$P$7</f>
        <v>0</v>
      </c>
      <c r="J18" s="4"/>
      <c r="K18" s="18">
        <f t="shared" ref="K18:K19" si="13">I18+J18</f>
        <v>0</v>
      </c>
      <c r="L18" s="20">
        <f>B18</f>
        <v>0</v>
      </c>
      <c r="M18" s="75">
        <f t="shared" ref="M18" si="14">F20</f>
        <v>0</v>
      </c>
    </row>
    <row r="19" spans="2:13">
      <c r="B19" s="77" t="str">
        <f>IF(B18=総括表!$R$16,"（","")</f>
        <v/>
      </c>
      <c r="C19" s="76"/>
      <c r="D19" s="78" t="str">
        <f>IF(B18=総括表!$R$16,"）","")</f>
        <v/>
      </c>
      <c r="E19" s="54" t="s">
        <v>105</v>
      </c>
      <c r="F19" s="42"/>
      <c r="G19" s="18" t="str">
        <f t="shared" si="0"/>
        <v/>
      </c>
      <c r="H19" s="4"/>
      <c r="I19" s="18">
        <f>H19*総括表!$P$7</f>
        <v>0</v>
      </c>
      <c r="J19" s="4"/>
      <c r="K19" s="18">
        <f t="shared" si="13"/>
        <v>0</v>
      </c>
      <c r="L19" s="20">
        <f t="shared" ref="L19" si="15">L18</f>
        <v>0</v>
      </c>
      <c r="M19" s="75">
        <f t="shared" ref="M19" si="16">F20</f>
        <v>0</v>
      </c>
    </row>
    <row r="20" spans="2:13">
      <c r="B20" s="79"/>
      <c r="C20" s="80"/>
      <c r="D20" s="81"/>
      <c r="E20" s="57" t="s">
        <v>106</v>
      </c>
      <c r="F20" s="58">
        <f t="shared" ref="F20" si="17">SUM(F18:F19)</f>
        <v>0</v>
      </c>
      <c r="G20" s="29" t="str">
        <f t="shared" si="0"/>
        <v/>
      </c>
      <c r="H20" s="29">
        <f t="shared" ref="H20:K20" si="18">SUM(H18:H19)</f>
        <v>0</v>
      </c>
      <c r="I20" s="29">
        <f t="shared" si="18"/>
        <v>0</v>
      </c>
      <c r="J20" s="29">
        <f t="shared" si="18"/>
        <v>0</v>
      </c>
      <c r="K20" s="29">
        <f t="shared" si="18"/>
        <v>0</v>
      </c>
      <c r="L20" s="20"/>
      <c r="M20" s="20"/>
    </row>
    <row r="21" spans="2:13">
      <c r="B21" s="160"/>
      <c r="C21" s="161"/>
      <c r="D21" s="162"/>
      <c r="E21" s="54" t="s">
        <v>104</v>
      </c>
      <c r="F21" s="42"/>
      <c r="G21" s="18" t="str">
        <f t="shared" si="0"/>
        <v/>
      </c>
      <c r="H21" s="4"/>
      <c r="I21" s="18">
        <f>H21*総括表!$P$7</f>
        <v>0</v>
      </c>
      <c r="J21" s="4"/>
      <c r="K21" s="18">
        <f t="shared" ref="K21:K22" si="19">I21+J21</f>
        <v>0</v>
      </c>
      <c r="L21" s="20">
        <f>B21</f>
        <v>0</v>
      </c>
      <c r="M21" s="75">
        <f t="shared" ref="M21" si="20">F23</f>
        <v>0</v>
      </c>
    </row>
    <row r="22" spans="2:13">
      <c r="B22" s="77" t="str">
        <f>IF(B21=総括表!$R$16,"（","")</f>
        <v/>
      </c>
      <c r="C22" s="76"/>
      <c r="D22" s="78" t="str">
        <f>IF(B21=総括表!$R$16,"）","")</f>
        <v/>
      </c>
      <c r="E22" s="54" t="s">
        <v>105</v>
      </c>
      <c r="F22" s="42"/>
      <c r="G22" s="18" t="str">
        <f t="shared" si="0"/>
        <v/>
      </c>
      <c r="H22" s="4"/>
      <c r="I22" s="18">
        <f>H22*総括表!$P$7</f>
        <v>0</v>
      </c>
      <c r="J22" s="4"/>
      <c r="K22" s="18">
        <f t="shared" si="19"/>
        <v>0</v>
      </c>
      <c r="L22" s="20">
        <f t="shared" ref="L22" si="21">L21</f>
        <v>0</v>
      </c>
      <c r="M22" s="75">
        <f t="shared" ref="M22" si="22">F23</f>
        <v>0</v>
      </c>
    </row>
    <row r="23" spans="2:13">
      <c r="B23" s="79"/>
      <c r="C23" s="80"/>
      <c r="D23" s="81"/>
      <c r="E23" s="57" t="s">
        <v>106</v>
      </c>
      <c r="F23" s="58">
        <f t="shared" ref="F23" si="23">SUM(F21:F22)</f>
        <v>0</v>
      </c>
      <c r="G23" s="29" t="str">
        <f t="shared" si="0"/>
        <v/>
      </c>
      <c r="H23" s="29">
        <f t="shared" ref="H23:K23" si="24">SUM(H21:H22)</f>
        <v>0</v>
      </c>
      <c r="I23" s="29">
        <f t="shared" si="24"/>
        <v>0</v>
      </c>
      <c r="J23" s="29">
        <f t="shared" si="24"/>
        <v>0</v>
      </c>
      <c r="K23" s="29">
        <f t="shared" si="24"/>
        <v>0</v>
      </c>
      <c r="L23" s="20"/>
      <c r="M23" s="20"/>
    </row>
    <row r="24" spans="2:13">
      <c r="B24" s="160"/>
      <c r="C24" s="161"/>
      <c r="D24" s="162"/>
      <c r="E24" s="54" t="s">
        <v>104</v>
      </c>
      <c r="F24" s="42"/>
      <c r="G24" s="18" t="str">
        <f t="shared" si="0"/>
        <v/>
      </c>
      <c r="H24" s="4"/>
      <c r="I24" s="18">
        <f>H24*総括表!$P$7</f>
        <v>0</v>
      </c>
      <c r="J24" s="4"/>
      <c r="K24" s="18">
        <f t="shared" ref="K24:K25" si="25">I24+J24</f>
        <v>0</v>
      </c>
      <c r="L24" s="20">
        <f>B24</f>
        <v>0</v>
      </c>
      <c r="M24" s="75">
        <f t="shared" ref="M24" si="26">F26</f>
        <v>0</v>
      </c>
    </row>
    <row r="25" spans="2:13">
      <c r="B25" s="77" t="str">
        <f>IF(B24=総括表!$R$16,"（","")</f>
        <v/>
      </c>
      <c r="C25" s="76"/>
      <c r="D25" s="78" t="str">
        <f>IF(B24=総括表!$R$16,"）","")</f>
        <v/>
      </c>
      <c r="E25" s="54" t="s">
        <v>105</v>
      </c>
      <c r="F25" s="42"/>
      <c r="G25" s="18" t="str">
        <f t="shared" si="0"/>
        <v/>
      </c>
      <c r="H25" s="4"/>
      <c r="I25" s="18">
        <f>H25*総括表!$P$7</f>
        <v>0</v>
      </c>
      <c r="J25" s="4"/>
      <c r="K25" s="18">
        <f t="shared" si="25"/>
        <v>0</v>
      </c>
      <c r="L25" s="20">
        <f t="shared" ref="L25" si="27">L24</f>
        <v>0</v>
      </c>
      <c r="M25" s="75">
        <f t="shared" ref="M25" si="28">F26</f>
        <v>0</v>
      </c>
    </row>
    <row r="26" spans="2:13">
      <c r="B26" s="79"/>
      <c r="C26" s="80"/>
      <c r="D26" s="81"/>
      <c r="E26" s="57" t="s">
        <v>106</v>
      </c>
      <c r="F26" s="58">
        <f t="shared" ref="F26" si="29">SUM(F24:F25)</f>
        <v>0</v>
      </c>
      <c r="G26" s="29" t="str">
        <f t="shared" si="0"/>
        <v/>
      </c>
      <c r="H26" s="29">
        <f t="shared" ref="H26:K26" si="30">SUM(H24:H25)</f>
        <v>0</v>
      </c>
      <c r="I26" s="29">
        <f t="shared" si="30"/>
        <v>0</v>
      </c>
      <c r="J26" s="29">
        <f t="shared" si="30"/>
        <v>0</v>
      </c>
      <c r="K26" s="29">
        <f t="shared" si="30"/>
        <v>0</v>
      </c>
      <c r="L26" s="20"/>
      <c r="M26" s="20"/>
    </row>
    <row r="27" spans="2:13">
      <c r="B27" s="160"/>
      <c r="C27" s="161"/>
      <c r="D27" s="162"/>
      <c r="E27" s="54" t="s">
        <v>104</v>
      </c>
      <c r="F27" s="42"/>
      <c r="G27" s="18" t="str">
        <f t="shared" si="0"/>
        <v/>
      </c>
      <c r="H27" s="4"/>
      <c r="I27" s="18">
        <f>H27*総括表!$P$7</f>
        <v>0</v>
      </c>
      <c r="J27" s="4"/>
      <c r="K27" s="18">
        <f t="shared" ref="K27:K28" si="31">I27+J27</f>
        <v>0</v>
      </c>
      <c r="L27" s="20">
        <f>B27</f>
        <v>0</v>
      </c>
      <c r="M27" s="75">
        <f t="shared" ref="M27" si="32">F29</f>
        <v>0</v>
      </c>
    </row>
    <row r="28" spans="2:13">
      <c r="B28" s="77" t="str">
        <f>IF(B27=総括表!$R$16,"（","")</f>
        <v/>
      </c>
      <c r="C28" s="76"/>
      <c r="D28" s="78" t="str">
        <f>IF(B27=総括表!$R$16,"）","")</f>
        <v/>
      </c>
      <c r="E28" s="54" t="s">
        <v>105</v>
      </c>
      <c r="F28" s="42"/>
      <c r="G28" s="18" t="str">
        <f t="shared" si="0"/>
        <v/>
      </c>
      <c r="H28" s="4"/>
      <c r="I28" s="18">
        <f>H28*総括表!$P$7</f>
        <v>0</v>
      </c>
      <c r="J28" s="4"/>
      <c r="K28" s="18">
        <f t="shared" si="31"/>
        <v>0</v>
      </c>
      <c r="L28" s="20">
        <f t="shared" ref="L28" si="33">L27</f>
        <v>0</v>
      </c>
      <c r="M28" s="75">
        <f t="shared" ref="M28" si="34">F29</f>
        <v>0</v>
      </c>
    </row>
    <row r="29" spans="2:13">
      <c r="B29" s="79"/>
      <c r="C29" s="80"/>
      <c r="D29" s="81"/>
      <c r="E29" s="57" t="s">
        <v>106</v>
      </c>
      <c r="F29" s="58">
        <f t="shared" ref="F29" si="35">SUM(F27:F28)</f>
        <v>0</v>
      </c>
      <c r="G29" s="29" t="str">
        <f t="shared" si="0"/>
        <v/>
      </c>
      <c r="H29" s="29">
        <f t="shared" ref="H29:K29" si="36">SUM(H27:H28)</f>
        <v>0</v>
      </c>
      <c r="I29" s="29">
        <f t="shared" si="36"/>
        <v>0</v>
      </c>
      <c r="J29" s="29">
        <f t="shared" si="36"/>
        <v>0</v>
      </c>
      <c r="K29" s="29">
        <f t="shared" si="36"/>
        <v>0</v>
      </c>
      <c r="L29" s="20"/>
      <c r="M29" s="20"/>
    </row>
    <row r="30" spans="2:13">
      <c r="B30" s="160"/>
      <c r="C30" s="161"/>
      <c r="D30" s="162"/>
      <c r="E30" s="54" t="s">
        <v>104</v>
      </c>
      <c r="F30" s="42"/>
      <c r="G30" s="18" t="str">
        <f t="shared" si="0"/>
        <v/>
      </c>
      <c r="H30" s="4"/>
      <c r="I30" s="18">
        <f>H30*総括表!$P$7</f>
        <v>0</v>
      </c>
      <c r="J30" s="4"/>
      <c r="K30" s="18">
        <f t="shared" ref="K30:K31" si="37">I30+J30</f>
        <v>0</v>
      </c>
      <c r="L30" s="20">
        <f>B30</f>
        <v>0</v>
      </c>
      <c r="M30" s="75">
        <f t="shared" ref="M30" si="38">F32</f>
        <v>0</v>
      </c>
    </row>
    <row r="31" spans="2:13">
      <c r="B31" s="77" t="str">
        <f>IF(B30=総括表!$R$16,"（","")</f>
        <v/>
      </c>
      <c r="C31" s="76"/>
      <c r="D31" s="78" t="str">
        <f>IF(B30=総括表!$R$16,"）","")</f>
        <v/>
      </c>
      <c r="E31" s="54" t="s">
        <v>105</v>
      </c>
      <c r="F31" s="42"/>
      <c r="G31" s="18" t="str">
        <f t="shared" si="0"/>
        <v/>
      </c>
      <c r="H31" s="4"/>
      <c r="I31" s="18">
        <f>H31*総括表!$P$7</f>
        <v>0</v>
      </c>
      <c r="J31" s="4"/>
      <c r="K31" s="18">
        <f t="shared" si="37"/>
        <v>0</v>
      </c>
      <c r="L31" s="20">
        <f t="shared" ref="L31" si="39">L30</f>
        <v>0</v>
      </c>
      <c r="M31" s="75">
        <f t="shared" ref="M31" si="40">F32</f>
        <v>0</v>
      </c>
    </row>
    <row r="32" spans="2:13">
      <c r="B32" s="79"/>
      <c r="C32" s="80"/>
      <c r="D32" s="81"/>
      <c r="E32" s="57" t="s">
        <v>106</v>
      </c>
      <c r="F32" s="58">
        <f t="shared" ref="F32" si="41">SUM(F30:F31)</f>
        <v>0</v>
      </c>
      <c r="G32" s="29" t="str">
        <f t="shared" si="0"/>
        <v/>
      </c>
      <c r="H32" s="29">
        <f t="shared" ref="H32:K32" si="42">SUM(H30:H31)</f>
        <v>0</v>
      </c>
      <c r="I32" s="29">
        <f t="shared" si="42"/>
        <v>0</v>
      </c>
      <c r="J32" s="29">
        <f t="shared" si="42"/>
        <v>0</v>
      </c>
      <c r="K32" s="29">
        <f t="shared" si="42"/>
        <v>0</v>
      </c>
      <c r="L32" s="20"/>
      <c r="M32" s="20"/>
    </row>
    <row r="33" spans="2:17">
      <c r="B33" s="160"/>
      <c r="C33" s="161"/>
      <c r="D33" s="162"/>
      <c r="E33" s="54" t="s">
        <v>104</v>
      </c>
      <c r="F33" s="42"/>
      <c r="G33" s="18" t="str">
        <f t="shared" si="0"/>
        <v/>
      </c>
      <c r="H33" s="4"/>
      <c r="I33" s="18">
        <f>H33*総括表!$P$7</f>
        <v>0</v>
      </c>
      <c r="J33" s="4"/>
      <c r="K33" s="18">
        <f t="shared" ref="K33:K34" si="43">I33+J33</f>
        <v>0</v>
      </c>
      <c r="L33" s="20">
        <f>B33</f>
        <v>0</v>
      </c>
      <c r="M33" s="75">
        <f t="shared" ref="M33" si="44">F35</f>
        <v>0</v>
      </c>
    </row>
    <row r="34" spans="2:17">
      <c r="B34" s="77" t="str">
        <f>IF(B33=総括表!$R$16,"（","")</f>
        <v/>
      </c>
      <c r="C34" s="76"/>
      <c r="D34" s="78" t="str">
        <f>IF(B33=総括表!$R$16,"）","")</f>
        <v/>
      </c>
      <c r="E34" s="54" t="s">
        <v>105</v>
      </c>
      <c r="F34" s="42"/>
      <c r="G34" s="18" t="str">
        <f t="shared" si="0"/>
        <v/>
      </c>
      <c r="H34" s="4"/>
      <c r="I34" s="18">
        <f>H34*総括表!$P$7</f>
        <v>0</v>
      </c>
      <c r="J34" s="4"/>
      <c r="K34" s="18">
        <f t="shared" si="43"/>
        <v>0</v>
      </c>
      <c r="L34" s="20">
        <f t="shared" ref="L34" si="45">L33</f>
        <v>0</v>
      </c>
      <c r="M34" s="75">
        <f t="shared" ref="M34" si="46">F35</f>
        <v>0</v>
      </c>
    </row>
    <row r="35" spans="2:17">
      <c r="B35" s="79"/>
      <c r="C35" s="80"/>
      <c r="D35" s="81"/>
      <c r="E35" s="57" t="s">
        <v>106</v>
      </c>
      <c r="F35" s="58">
        <f t="shared" ref="F35" si="47">SUM(F33:F34)</f>
        <v>0</v>
      </c>
      <c r="G35" s="29" t="str">
        <f t="shared" si="0"/>
        <v/>
      </c>
      <c r="H35" s="29">
        <f t="shared" ref="H35:K35" si="48">SUM(H33:H34)</f>
        <v>0</v>
      </c>
      <c r="I35" s="29">
        <f t="shared" si="48"/>
        <v>0</v>
      </c>
      <c r="J35" s="29">
        <f t="shared" si="48"/>
        <v>0</v>
      </c>
      <c r="K35" s="29">
        <f t="shared" si="48"/>
        <v>0</v>
      </c>
      <c r="L35" s="20"/>
      <c r="M35" s="20"/>
    </row>
    <row r="36" spans="2:17" ht="18.75" customHeight="1">
      <c r="B36" s="160"/>
      <c r="C36" s="161"/>
      <c r="D36" s="162"/>
      <c r="E36" s="54" t="s">
        <v>104</v>
      </c>
      <c r="F36" s="42"/>
      <c r="G36" s="18" t="str">
        <f t="shared" si="0"/>
        <v/>
      </c>
      <c r="H36" s="4"/>
      <c r="I36" s="18">
        <f>H36*総括表!$P$7</f>
        <v>0</v>
      </c>
      <c r="J36" s="4"/>
      <c r="K36" s="18">
        <f t="shared" ref="K36:K37" si="49">I36+J36</f>
        <v>0</v>
      </c>
      <c r="L36" s="20">
        <f>B36</f>
        <v>0</v>
      </c>
      <c r="M36" s="75">
        <f t="shared" ref="M36" si="50">F38</f>
        <v>0</v>
      </c>
      <c r="N36" s="43" t="s">
        <v>129</v>
      </c>
      <c r="O36" s="166" t="s">
        <v>157</v>
      </c>
      <c r="P36" s="167"/>
      <c r="Q36" s="168"/>
    </row>
    <row r="37" spans="2:17">
      <c r="B37" s="77" t="str">
        <f>IF(B36=総括表!$R$16,"（","")</f>
        <v/>
      </c>
      <c r="C37" s="76"/>
      <c r="D37" s="78" t="str">
        <f>IF(B36=総括表!$R$16,"）","")</f>
        <v/>
      </c>
      <c r="E37" s="54" t="s">
        <v>105</v>
      </c>
      <c r="F37" s="42"/>
      <c r="G37" s="18" t="str">
        <f t="shared" si="0"/>
        <v/>
      </c>
      <c r="H37" s="4"/>
      <c r="I37" s="18">
        <f>H37*総括表!$P$7</f>
        <v>0</v>
      </c>
      <c r="J37" s="4"/>
      <c r="K37" s="18">
        <f t="shared" si="49"/>
        <v>0</v>
      </c>
      <c r="L37" s="20">
        <f t="shared" ref="L37" si="51">L36</f>
        <v>0</v>
      </c>
      <c r="M37" s="75">
        <f t="shared" ref="M37" si="52">F38</f>
        <v>0</v>
      </c>
      <c r="N37" s="44" t="s">
        <v>129</v>
      </c>
      <c r="O37" s="169"/>
      <c r="P37" s="169"/>
      <c r="Q37" s="170"/>
    </row>
    <row r="38" spans="2:17">
      <c r="B38" s="79"/>
      <c r="C38" s="80"/>
      <c r="D38" s="81"/>
      <c r="E38" s="57" t="s">
        <v>106</v>
      </c>
      <c r="F38" s="58">
        <f t="shared" ref="F38" si="53">SUM(F36:F37)</f>
        <v>0</v>
      </c>
      <c r="G38" s="29" t="str">
        <f t="shared" si="0"/>
        <v/>
      </c>
      <c r="H38" s="29">
        <f t="shared" ref="H38:K38" si="54">SUM(H36:H37)</f>
        <v>0</v>
      </c>
      <c r="I38" s="29">
        <f t="shared" si="54"/>
        <v>0</v>
      </c>
      <c r="J38" s="29">
        <f t="shared" si="54"/>
        <v>0</v>
      </c>
      <c r="K38" s="29">
        <f t="shared" si="54"/>
        <v>0</v>
      </c>
      <c r="L38" s="20"/>
      <c r="M38" s="20"/>
      <c r="N38" s="45" t="s">
        <v>129</v>
      </c>
      <c r="O38" s="171"/>
      <c r="P38" s="171"/>
      <c r="Q38" s="172"/>
    </row>
    <row r="39" spans="2:17">
      <c r="B39" s="113" t="s">
        <v>13</v>
      </c>
      <c r="C39" s="114"/>
      <c r="D39" s="115"/>
      <c r="E39" s="59" t="s">
        <v>104</v>
      </c>
      <c r="F39" s="60">
        <f>SUMIF($E$9:$E$38,$E39,F$9:F$38)</f>
        <v>0</v>
      </c>
      <c r="G39" s="61">
        <f>IFERROR(H39/F39,0)</f>
        <v>0</v>
      </c>
      <c r="H39" s="61">
        <f t="shared" ref="H39:K40" si="55">SUMIF($E$9:$E$38,$E39,H$9:H$38)</f>
        <v>0</v>
      </c>
      <c r="I39" s="61">
        <f t="shared" si="55"/>
        <v>0</v>
      </c>
      <c r="J39" s="61">
        <f t="shared" si="55"/>
        <v>0</v>
      </c>
      <c r="K39" s="61">
        <f t="shared" si="55"/>
        <v>0</v>
      </c>
      <c r="L39" s="20"/>
      <c r="M39" s="20"/>
    </row>
    <row r="40" spans="2:17">
      <c r="B40" s="163"/>
      <c r="C40" s="164"/>
      <c r="D40" s="165"/>
      <c r="E40" s="59" t="s">
        <v>105</v>
      </c>
      <c r="F40" s="60">
        <f>SUMIF($E$9:$E$38,$E40,F$9:F$38)</f>
        <v>0</v>
      </c>
      <c r="G40" s="61">
        <f>IFERROR(H40/F40,0)</f>
        <v>0</v>
      </c>
      <c r="H40" s="61">
        <f t="shared" si="55"/>
        <v>0</v>
      </c>
      <c r="I40" s="61">
        <f t="shared" si="55"/>
        <v>0</v>
      </c>
      <c r="J40" s="61">
        <f t="shared" si="55"/>
        <v>0</v>
      </c>
      <c r="K40" s="61">
        <f t="shared" si="55"/>
        <v>0</v>
      </c>
      <c r="L40" s="20"/>
      <c r="M40" s="20"/>
    </row>
    <row r="41" spans="2:17">
      <c r="B41" s="116"/>
      <c r="C41" s="117"/>
      <c r="D41" s="118"/>
      <c r="E41" s="62" t="s">
        <v>106</v>
      </c>
      <c r="F41" s="63">
        <f>SUM(F39:F40)</f>
        <v>0</v>
      </c>
      <c r="G41" s="64">
        <f>IFERROR(H41/F41,0)</f>
        <v>0</v>
      </c>
      <c r="H41" s="64">
        <f>SUM(H39:H40)</f>
        <v>0</v>
      </c>
      <c r="I41" s="64">
        <f t="shared" ref="I41" si="56">SUM(I39:I40)</f>
        <v>0</v>
      </c>
      <c r="J41" s="64">
        <f>SUM(J39:J40)</f>
        <v>0</v>
      </c>
      <c r="K41" s="64">
        <f>SUM(K39:K40)</f>
        <v>0</v>
      </c>
      <c r="L41" s="20"/>
      <c r="M41" s="20"/>
    </row>
    <row r="42" spans="2:17">
      <c r="B42" s="1" t="s">
        <v>37</v>
      </c>
    </row>
    <row r="43" spans="2:17">
      <c r="B43" s="1" t="s">
        <v>145</v>
      </c>
    </row>
    <row r="44" spans="2:17">
      <c r="B44" s="1" t="s">
        <v>130</v>
      </c>
    </row>
    <row r="45" spans="2:17">
      <c r="B45" s="1" t="s">
        <v>132</v>
      </c>
    </row>
    <row r="46" spans="2:17">
      <c r="B46" s="1" t="s">
        <v>131</v>
      </c>
    </row>
  </sheetData>
  <sheetProtection sheet="1" formatCells="0" formatColumns="0" formatRows="0" insertColumns="0" insertRows="0" insertHyperlinks="0" deleteColumns="0" deleteRows="0" selectLockedCells="1" sort="0" autoFilter="0" pivotTables="0"/>
  <mergeCells count="15">
    <mergeCell ref="B39:D41"/>
    <mergeCell ref="O36:Q38"/>
    <mergeCell ref="B21:D21"/>
    <mergeCell ref="B24:D24"/>
    <mergeCell ref="B27:D27"/>
    <mergeCell ref="B30:D30"/>
    <mergeCell ref="B33:D33"/>
    <mergeCell ref="B3:K3"/>
    <mergeCell ref="B36:D36"/>
    <mergeCell ref="B6:D8"/>
    <mergeCell ref="B18:D18"/>
    <mergeCell ref="B9:D9"/>
    <mergeCell ref="B12:D12"/>
    <mergeCell ref="B15:D15"/>
    <mergeCell ref="E6:F8"/>
  </mergeCells>
  <phoneticPr fontId="3"/>
  <conditionalFormatting sqref="F9:F10 F12:F13 F15:F16 F18:F19 F21:F22 F24:F25 F27:F28 F30:F31 F36:F37">
    <cfRule type="notContainsBlanks" dxfId="54" priority="1" stopIfTrue="1">
      <formula>LEN(TRIM(F9))&gt;0</formula>
    </cfRule>
  </conditionalFormatting>
  <conditionalFormatting sqref="H9:H10 H12:H13 H15:H16 H18:H19 H21:H22 H24:H25 H27:H28 H30:H31 H33:H34 H36:H37 J12:J13 J15:J16 J18:J19 J21:J22 J24:J25 J27:J28 J30:J31 J33:J34 J36:J37">
    <cfRule type="expression" dxfId="53" priority="14">
      <formula>$M9&gt;0</formula>
    </cfRule>
  </conditionalFormatting>
  <conditionalFormatting sqref="H9:H10 H12:H13 H15:H16 H18:H19 H21:H22 H24:H25 H27:H28 H30:H31 H33:H34 H36:H37">
    <cfRule type="notContainsBlanks" priority="13" stopIfTrue="1">
      <formula>LEN(TRIM(H9))&gt;0</formula>
    </cfRule>
  </conditionalFormatting>
  <conditionalFormatting sqref="J9:J10">
    <cfRule type="expression" dxfId="52" priority="12">
      <formula>$M9&gt;0</formula>
    </cfRule>
  </conditionalFormatting>
  <conditionalFormatting sqref="J9:J10 J12:J13 J15:J16 J18:J19 J21:J22 J24:J25 J27:J28 J30:J31 J33:J34 J36:J37">
    <cfRule type="notContainsBlanks" priority="11" stopIfTrue="1">
      <formula>LEN(TRIM(J9))&gt;0</formula>
    </cfRule>
  </conditionalFormatting>
  <conditionalFormatting sqref="C10">
    <cfRule type="notContainsBlanks" priority="8" stopIfTrue="1">
      <formula>LEN(TRIM(C10))&gt;0</formula>
    </cfRule>
    <cfRule type="expression" dxfId="51" priority="9">
      <formula>$B10&lt;&gt;""</formula>
    </cfRule>
  </conditionalFormatting>
  <conditionalFormatting sqref="C37 C13 C16 C19 C22 C25 C28 C31 C34">
    <cfRule type="notContainsBlanks" priority="5" stopIfTrue="1">
      <formula>LEN(TRIM(C13))&gt;0</formula>
    </cfRule>
    <cfRule type="expression" dxfId="50" priority="6">
      <formula>$B13&lt;&gt;""</formula>
    </cfRule>
  </conditionalFormatting>
  <conditionalFormatting sqref="C37 C13 C16 C19 C22 C25 C28 C31 C34">
    <cfRule type="notContainsBlanks" priority="3" stopIfTrue="1">
      <formula>LEN(TRIM(C13))&gt;0</formula>
    </cfRule>
    <cfRule type="expression" dxfId="49" priority="4">
      <formula>$B13&lt;&gt;""</formula>
    </cfRule>
  </conditionalFormatting>
  <conditionalFormatting sqref="B9:D9">
    <cfRule type="containsBlanks" dxfId="48" priority="2">
      <formula>LEN(TRIM(B9))=0</formula>
    </cfRule>
  </conditionalFormatting>
  <conditionalFormatting sqref="F12:F13">
    <cfRule type="expression" dxfId="47" priority="10">
      <formula>$B$12&lt;&gt;""</formula>
    </cfRule>
  </conditionalFormatting>
  <conditionalFormatting sqref="F9:F10 F12:F13 F15:F16 F18:F19 F21:F22 F24:F25 F27:F28 F30:F31 F33:F34 F36:F37">
    <cfRule type="expression" dxfId="46" priority="16">
      <formula>$L9&lt;&gt;0</formula>
    </cfRule>
  </conditionalFormatting>
  <dataValidations count="1">
    <dataValidation imeMode="off" allowBlank="1" showInputMessage="1" showErrorMessage="1" sqref="F9:K41" xr:uid="{00000000-0002-0000-0200-000000000000}"/>
  </dataValidations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総括表!$R$7:$R$15</xm:f>
          </x14:formula1>
          <xm:sqref>P9</xm:sqref>
        </x14:dataValidation>
        <x14:dataValidation type="list" allowBlank="1" showInputMessage="1" showErrorMessage="1" xr:uid="{00000000-0002-0000-0200-000002000000}">
          <x14:formula1>
            <xm:f>総括表!$R$7:$R$16</xm:f>
          </x14:formula1>
          <xm:sqref>B9:D9 B36:D36 B12:D12 B15:D15 B18:D18 B21:D21 B24:D24 B27:D27 B30:D30 B33:D33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B1:I22"/>
  <sheetViews>
    <sheetView zoomScale="85" zoomScaleNormal="85" zoomScaleSheetLayoutView="85" zoomScalePageLayoutView="70" workbookViewId="0">
      <selection activeCell="B8" sqref="B8"/>
    </sheetView>
  </sheetViews>
  <sheetFormatPr defaultRowHeight="18.75"/>
  <cols>
    <col min="1" max="1" width="3.375" style="1" customWidth="1"/>
    <col min="2" max="4" width="20" style="1" customWidth="1"/>
    <col min="5" max="5" width="2.25" style="1" bestFit="1" customWidth="1"/>
    <col min="6" max="6" width="15.5" style="1" customWidth="1"/>
    <col min="7" max="7" width="2.25" style="1" bestFit="1" customWidth="1"/>
    <col min="8" max="8" width="9" style="1"/>
    <col min="9" max="9" width="15.125" style="1" bestFit="1" customWidth="1"/>
    <col min="10" max="16384" width="9" style="1"/>
  </cols>
  <sheetData>
    <row r="1" spans="2:9">
      <c r="B1" s="20" t="s">
        <v>133</v>
      </c>
    </row>
    <row r="3" spans="2:9">
      <c r="B3" s="111" t="s">
        <v>134</v>
      </c>
      <c r="C3" s="111"/>
      <c r="D3" s="111"/>
      <c r="E3" s="111"/>
      <c r="F3" s="111"/>
    </row>
    <row r="5" spans="2:9">
      <c r="B5" s="20" t="s">
        <v>22</v>
      </c>
      <c r="C5" s="20"/>
      <c r="D5" s="20"/>
      <c r="E5" s="20"/>
      <c r="F5" s="20"/>
      <c r="G5" s="46" t="s">
        <v>158</v>
      </c>
      <c r="H5" s="20"/>
      <c r="I5" s="20"/>
    </row>
    <row r="6" spans="2:9" ht="18.75" customHeight="1">
      <c r="B6" s="176" t="s">
        <v>135</v>
      </c>
      <c r="C6" s="176" t="s">
        <v>136</v>
      </c>
      <c r="D6" s="176" t="s">
        <v>137</v>
      </c>
      <c r="E6" s="100" t="s">
        <v>138</v>
      </c>
      <c r="F6" s="106"/>
      <c r="G6" s="101"/>
      <c r="H6" s="20"/>
      <c r="I6" s="20"/>
    </row>
    <row r="7" spans="2:9" ht="18.75" customHeight="1">
      <c r="B7" s="177"/>
      <c r="C7" s="177"/>
      <c r="D7" s="177"/>
      <c r="E7" s="12" t="s">
        <v>31</v>
      </c>
      <c r="F7" s="67">
        <f>総括表!P7</f>
        <v>1</v>
      </c>
      <c r="G7" s="14" t="s">
        <v>139</v>
      </c>
      <c r="H7" s="20"/>
      <c r="I7" s="20"/>
    </row>
    <row r="8" spans="2:9" ht="37.5" customHeight="1">
      <c r="B8" s="65"/>
      <c r="C8" s="65"/>
      <c r="D8" s="66"/>
      <c r="E8" s="174">
        <f>D8*$F$7</f>
        <v>0</v>
      </c>
      <c r="F8" s="174"/>
      <c r="G8" s="174"/>
      <c r="H8" s="20"/>
      <c r="I8" s="20"/>
    </row>
    <row r="9" spans="2:9" ht="37.5" customHeight="1">
      <c r="B9" s="65"/>
      <c r="C9" s="65"/>
      <c r="D9" s="66"/>
      <c r="E9" s="174">
        <f t="shared" ref="E9:E17" si="0">D9*$F$7</f>
        <v>0</v>
      </c>
      <c r="F9" s="174"/>
      <c r="G9" s="174"/>
      <c r="H9" s="20"/>
      <c r="I9" s="20"/>
    </row>
    <row r="10" spans="2:9" ht="37.5" customHeight="1">
      <c r="B10" s="65"/>
      <c r="C10" s="65"/>
      <c r="D10" s="66"/>
      <c r="E10" s="174">
        <f t="shared" si="0"/>
        <v>0</v>
      </c>
      <c r="F10" s="174"/>
      <c r="G10" s="174"/>
      <c r="H10" s="20"/>
      <c r="I10" s="20"/>
    </row>
    <row r="11" spans="2:9" ht="37.5" customHeight="1">
      <c r="B11" s="65"/>
      <c r="C11" s="65"/>
      <c r="D11" s="66"/>
      <c r="E11" s="174">
        <f t="shared" si="0"/>
        <v>0</v>
      </c>
      <c r="F11" s="174"/>
      <c r="G11" s="174"/>
      <c r="H11" s="20"/>
      <c r="I11" s="20"/>
    </row>
    <row r="12" spans="2:9" ht="37.5" customHeight="1">
      <c r="B12" s="65"/>
      <c r="C12" s="65"/>
      <c r="D12" s="66"/>
      <c r="E12" s="174">
        <f t="shared" si="0"/>
        <v>0</v>
      </c>
      <c r="F12" s="174"/>
      <c r="G12" s="174"/>
      <c r="H12" s="20"/>
      <c r="I12" s="20"/>
    </row>
    <row r="13" spans="2:9" ht="37.5" customHeight="1">
      <c r="B13" s="65"/>
      <c r="C13" s="65"/>
      <c r="D13" s="66"/>
      <c r="E13" s="174">
        <f t="shared" si="0"/>
        <v>0</v>
      </c>
      <c r="F13" s="174"/>
      <c r="G13" s="174"/>
      <c r="H13" s="20"/>
      <c r="I13" s="20"/>
    </row>
    <row r="14" spans="2:9" ht="37.5" customHeight="1">
      <c r="B14" s="65"/>
      <c r="C14" s="65"/>
      <c r="D14" s="66"/>
      <c r="E14" s="174">
        <f t="shared" si="0"/>
        <v>0</v>
      </c>
      <c r="F14" s="174"/>
      <c r="G14" s="174"/>
      <c r="H14" s="20"/>
      <c r="I14" s="20"/>
    </row>
    <row r="15" spans="2:9" ht="37.5" customHeight="1">
      <c r="B15" s="65"/>
      <c r="C15" s="65"/>
      <c r="D15" s="66"/>
      <c r="E15" s="174">
        <f t="shared" si="0"/>
        <v>0</v>
      </c>
      <c r="F15" s="174"/>
      <c r="G15" s="174"/>
      <c r="H15" s="20"/>
      <c r="I15" s="20"/>
    </row>
    <row r="16" spans="2:9" ht="37.5" customHeight="1">
      <c r="B16" s="65"/>
      <c r="C16" s="65"/>
      <c r="D16" s="66"/>
      <c r="E16" s="174">
        <f t="shared" si="0"/>
        <v>0</v>
      </c>
      <c r="F16" s="174"/>
      <c r="G16" s="174"/>
      <c r="H16" s="20"/>
      <c r="I16" s="20"/>
    </row>
    <row r="17" spans="2:9" ht="37.5" customHeight="1">
      <c r="B17" s="65"/>
      <c r="C17" s="65"/>
      <c r="D17" s="66"/>
      <c r="E17" s="174">
        <f t="shared" si="0"/>
        <v>0</v>
      </c>
      <c r="F17" s="174"/>
      <c r="G17" s="174"/>
      <c r="H17" s="20"/>
      <c r="I17" s="46"/>
    </row>
    <row r="18" spans="2:9" ht="37.5" customHeight="1">
      <c r="B18" s="108" t="s">
        <v>13</v>
      </c>
      <c r="C18" s="108"/>
      <c r="D18" s="68">
        <f>SUM(D8:D17)</f>
        <v>0</v>
      </c>
      <c r="E18" s="175">
        <f>SUM(E8:G17)</f>
        <v>0</v>
      </c>
      <c r="F18" s="175"/>
      <c r="G18" s="175"/>
      <c r="H18" s="20"/>
      <c r="I18" s="69"/>
    </row>
    <row r="19" spans="2:9">
      <c r="B19" s="1" t="s">
        <v>37</v>
      </c>
    </row>
    <row r="20" spans="2:9">
      <c r="B20" s="1" t="s">
        <v>146</v>
      </c>
    </row>
    <row r="21" spans="2:9">
      <c r="B21" s="173" t="s">
        <v>147</v>
      </c>
      <c r="C21" s="173"/>
      <c r="D21" s="173"/>
      <c r="E21" s="173"/>
      <c r="F21" s="173"/>
      <c r="G21" s="173"/>
    </row>
    <row r="22" spans="2:9">
      <c r="B22" s="173"/>
      <c r="C22" s="173"/>
      <c r="D22" s="173"/>
      <c r="E22" s="173"/>
      <c r="F22" s="173"/>
      <c r="G22" s="173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18">
    <mergeCell ref="B6:B7"/>
    <mergeCell ref="C6:C7"/>
    <mergeCell ref="D6:D7"/>
    <mergeCell ref="B18:C18"/>
    <mergeCell ref="B3:F3"/>
    <mergeCell ref="E6:G6"/>
    <mergeCell ref="E8:G8"/>
    <mergeCell ref="E9:G9"/>
    <mergeCell ref="E10:G10"/>
    <mergeCell ref="E11:G11"/>
    <mergeCell ref="E12:G12"/>
    <mergeCell ref="E13:G13"/>
    <mergeCell ref="E14:G14"/>
    <mergeCell ref="B21:G22"/>
    <mergeCell ref="E15:G15"/>
    <mergeCell ref="E16:G16"/>
    <mergeCell ref="E17:G17"/>
    <mergeCell ref="E18:G18"/>
  </mergeCells>
  <phoneticPr fontId="3"/>
  <conditionalFormatting sqref="D8:D17">
    <cfRule type="notContainsBlanks" priority="3" stopIfTrue="1">
      <formula>LEN(TRIM(D8))&gt;0</formula>
    </cfRule>
    <cfRule type="expression" dxfId="45" priority="4">
      <formula>$C8&lt;&gt;""</formula>
    </cfRule>
  </conditionalFormatting>
  <conditionalFormatting sqref="B8:C17">
    <cfRule type="expression" priority="1" stopIfTrue="1">
      <formula>B$8&lt;&gt;""</formula>
    </cfRule>
    <cfRule type="containsBlanks" dxfId="44" priority="2">
      <formula>LEN(TRIM(B8))=0</formula>
    </cfRule>
  </conditionalFormatting>
  <dataValidations count="1">
    <dataValidation imeMode="off" allowBlank="1" showInputMessage="1" showErrorMessage="1" sqref="D8:G18" xr:uid="{00000000-0002-0000-0300-000000000000}"/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B1:R57"/>
  <sheetViews>
    <sheetView topLeftCell="A16" zoomScale="85" zoomScaleNormal="85" workbookViewId="0">
      <selection activeCell="G36" sqref="G36:R36"/>
    </sheetView>
  </sheetViews>
  <sheetFormatPr defaultRowHeight="18.75"/>
  <cols>
    <col min="1" max="1" width="3.375" style="1" customWidth="1"/>
    <col min="2" max="3" width="3.75" style="1" customWidth="1"/>
    <col min="4" max="4" width="11.25" style="1" customWidth="1"/>
    <col min="5" max="5" width="7.5" style="1" customWidth="1"/>
    <col min="6" max="6" width="18" style="1" customWidth="1"/>
    <col min="7" max="7" width="5.25" style="1" bestFit="1" customWidth="1"/>
    <col min="8" max="8" width="9.375" style="1" customWidth="1"/>
    <col min="9" max="10" width="3.375" style="1" bestFit="1" customWidth="1"/>
    <col min="11" max="11" width="5.25" style="1" bestFit="1" customWidth="1"/>
    <col min="12" max="12" width="9.375" style="1" customWidth="1"/>
    <col min="13" max="14" width="3.375" style="1" bestFit="1" customWidth="1"/>
    <col min="15" max="15" width="4.125" style="1" customWidth="1"/>
    <col min="16" max="16" width="5.25" style="1" bestFit="1" customWidth="1"/>
    <col min="17" max="17" width="7.25" style="1" customWidth="1"/>
    <col min="18" max="18" width="7.375" style="1" customWidth="1"/>
    <col min="19" max="16384" width="9" style="1"/>
  </cols>
  <sheetData>
    <row r="1" spans="2:18">
      <c r="B1" s="20" t="s">
        <v>42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2:18">
      <c r="B2" s="111" t="s">
        <v>43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2:18">
      <c r="B3" s="20" t="s">
        <v>29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2:18">
      <c r="B4" s="108"/>
      <c r="C4" s="108"/>
      <c r="D4" s="108"/>
      <c r="E4" s="130" t="s">
        <v>97</v>
      </c>
      <c r="F4" s="131"/>
      <c r="G4" s="132"/>
      <c r="H4" s="108" t="s">
        <v>96</v>
      </c>
      <c r="I4" s="108"/>
      <c r="J4" s="108"/>
      <c r="K4" s="108"/>
      <c r="L4" s="108"/>
      <c r="M4" s="108" t="s">
        <v>98</v>
      </c>
      <c r="N4" s="108"/>
      <c r="O4" s="108"/>
      <c r="P4" s="108"/>
      <c r="Q4" s="108"/>
      <c r="R4" s="108"/>
    </row>
    <row r="5" spans="2:18">
      <c r="B5" s="120" t="s">
        <v>44</v>
      </c>
      <c r="C5" s="120"/>
      <c r="D5" s="120"/>
      <c r="E5" s="178"/>
      <c r="F5" s="179"/>
      <c r="G5" s="180"/>
      <c r="H5" s="181">
        <f>E5*30</f>
        <v>0</v>
      </c>
      <c r="I5" s="181"/>
      <c r="J5" s="181"/>
      <c r="K5" s="181"/>
      <c r="L5" s="181"/>
      <c r="M5" s="181">
        <f>E5*365</f>
        <v>0</v>
      </c>
      <c r="N5" s="181"/>
      <c r="O5" s="181"/>
      <c r="P5" s="181"/>
      <c r="Q5" s="181"/>
      <c r="R5" s="181"/>
    </row>
    <row r="6" spans="2:18">
      <c r="B6" s="120" t="s">
        <v>45</v>
      </c>
      <c r="C6" s="120"/>
      <c r="D6" s="120"/>
      <c r="E6" s="178"/>
      <c r="F6" s="179"/>
      <c r="G6" s="180"/>
      <c r="H6" s="182"/>
      <c r="I6" s="182"/>
      <c r="J6" s="182"/>
      <c r="K6" s="182"/>
      <c r="L6" s="182"/>
      <c r="M6" s="181">
        <f>H6*12</f>
        <v>0</v>
      </c>
      <c r="N6" s="181"/>
      <c r="O6" s="181"/>
      <c r="P6" s="181"/>
      <c r="Q6" s="181"/>
      <c r="R6" s="181"/>
    </row>
    <row r="7" spans="2:18">
      <c r="B7" s="1" t="s">
        <v>63</v>
      </c>
    </row>
    <row r="8" spans="2:18">
      <c r="B8" s="1" t="s">
        <v>64</v>
      </c>
    </row>
    <row r="11" spans="2:18">
      <c r="B11" s="20" t="s">
        <v>46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2:18">
      <c r="B12" s="130" t="s">
        <v>3</v>
      </c>
      <c r="C12" s="131"/>
      <c r="D12" s="131"/>
      <c r="E12" s="132"/>
      <c r="F12" s="27" t="s">
        <v>68</v>
      </c>
      <c r="G12" s="100" t="s">
        <v>69</v>
      </c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1"/>
    </row>
    <row r="13" spans="2:18">
      <c r="B13" s="133" t="s">
        <v>4</v>
      </c>
      <c r="C13" s="134"/>
      <c r="D13" s="134"/>
      <c r="E13" s="135"/>
      <c r="F13" s="18">
        <f>F14+F18+F21</f>
        <v>0</v>
      </c>
      <c r="G13" s="183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5"/>
    </row>
    <row r="14" spans="2:18">
      <c r="B14" s="28"/>
      <c r="C14" s="121" t="s">
        <v>5</v>
      </c>
      <c r="D14" s="122"/>
      <c r="E14" s="123"/>
      <c r="F14" s="29">
        <f>SUM(F15:F17)</f>
        <v>0</v>
      </c>
      <c r="G14" s="183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5"/>
    </row>
    <row r="15" spans="2:18">
      <c r="B15" s="28"/>
      <c r="C15" s="30"/>
      <c r="D15" s="124" t="s">
        <v>47</v>
      </c>
      <c r="E15" s="125"/>
      <c r="F15" s="4"/>
      <c r="G15" s="71" t="s">
        <v>70</v>
      </c>
      <c r="H15" s="72" t="str">
        <f t="shared" ref="H15" si="0">IFERROR(F15/L15*1000,"－")</f>
        <v>－</v>
      </c>
      <c r="I15" s="73" t="s">
        <v>71</v>
      </c>
      <c r="J15" s="73" t="s">
        <v>72</v>
      </c>
      <c r="K15" s="73" t="s">
        <v>73</v>
      </c>
      <c r="L15" s="70"/>
      <c r="M15" s="129" t="s">
        <v>74</v>
      </c>
      <c r="N15" s="129"/>
      <c r="O15" s="129"/>
      <c r="P15" s="129"/>
      <c r="Q15" s="129"/>
      <c r="R15" s="125"/>
    </row>
    <row r="16" spans="2:18">
      <c r="B16" s="28"/>
      <c r="C16" s="30"/>
      <c r="D16" s="124" t="s">
        <v>48</v>
      </c>
      <c r="E16" s="125"/>
      <c r="F16" s="4"/>
      <c r="G16" s="71" t="s">
        <v>70</v>
      </c>
      <c r="H16" s="72" t="str">
        <f>IFERROR(F16/L16*1000,"－")</f>
        <v>－</v>
      </c>
      <c r="I16" s="73" t="s">
        <v>71</v>
      </c>
      <c r="J16" s="73" t="s">
        <v>72</v>
      </c>
      <c r="K16" s="73" t="s">
        <v>73</v>
      </c>
      <c r="L16" s="70"/>
      <c r="M16" s="129" t="s">
        <v>74</v>
      </c>
      <c r="N16" s="129"/>
      <c r="O16" s="129"/>
      <c r="P16" s="129"/>
      <c r="Q16" s="129"/>
      <c r="R16" s="125"/>
    </row>
    <row r="17" spans="2:18">
      <c r="B17" s="28"/>
      <c r="C17" s="34"/>
      <c r="D17" s="124" t="s">
        <v>49</v>
      </c>
      <c r="E17" s="125"/>
      <c r="F17" s="4"/>
      <c r="G17" s="71" t="s">
        <v>70</v>
      </c>
      <c r="H17" s="72" t="str">
        <f t="shared" ref="H17" si="1">IFERROR(F17/L17*1000,"－")</f>
        <v>－</v>
      </c>
      <c r="I17" s="73" t="s">
        <v>71</v>
      </c>
      <c r="J17" s="73" t="s">
        <v>72</v>
      </c>
      <c r="K17" s="73" t="s">
        <v>73</v>
      </c>
      <c r="L17" s="70"/>
      <c r="M17" s="129" t="s">
        <v>74</v>
      </c>
      <c r="N17" s="129"/>
      <c r="O17" s="129"/>
      <c r="P17" s="129"/>
      <c r="Q17" s="129"/>
      <c r="R17" s="125"/>
    </row>
    <row r="18" spans="2:18">
      <c r="B18" s="28"/>
      <c r="C18" s="121" t="s">
        <v>6</v>
      </c>
      <c r="D18" s="122"/>
      <c r="E18" s="123"/>
      <c r="F18" s="29">
        <f>SUM(F19:F20)</f>
        <v>0</v>
      </c>
      <c r="G18" s="186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8"/>
    </row>
    <row r="19" spans="2:18">
      <c r="B19" s="28"/>
      <c r="C19" s="30"/>
      <c r="D19" s="124" t="s">
        <v>47</v>
      </c>
      <c r="E19" s="125"/>
      <c r="F19" s="4"/>
      <c r="G19" s="71" t="s">
        <v>70</v>
      </c>
      <c r="H19" s="72" t="str">
        <f t="shared" ref="H19:H20" si="2">IFERROR(F19/L19*1000,"－")</f>
        <v>－</v>
      </c>
      <c r="I19" s="73" t="s">
        <v>71</v>
      </c>
      <c r="J19" s="73" t="s">
        <v>72</v>
      </c>
      <c r="K19" s="73" t="s">
        <v>73</v>
      </c>
      <c r="L19" s="70"/>
      <c r="M19" s="129" t="s">
        <v>74</v>
      </c>
      <c r="N19" s="129"/>
      <c r="O19" s="129"/>
      <c r="P19" s="129"/>
      <c r="Q19" s="129"/>
      <c r="R19" s="125"/>
    </row>
    <row r="20" spans="2:18">
      <c r="B20" s="28"/>
      <c r="C20" s="34"/>
      <c r="D20" s="124" t="s">
        <v>48</v>
      </c>
      <c r="E20" s="125"/>
      <c r="F20" s="4"/>
      <c r="G20" s="71" t="s">
        <v>70</v>
      </c>
      <c r="H20" s="72" t="str">
        <f t="shared" si="2"/>
        <v>－</v>
      </c>
      <c r="I20" s="73" t="s">
        <v>71</v>
      </c>
      <c r="J20" s="73" t="s">
        <v>72</v>
      </c>
      <c r="K20" s="73" t="s">
        <v>73</v>
      </c>
      <c r="L20" s="70"/>
      <c r="M20" s="129" t="s">
        <v>74</v>
      </c>
      <c r="N20" s="129"/>
      <c r="O20" s="129"/>
      <c r="P20" s="129"/>
      <c r="Q20" s="129"/>
      <c r="R20" s="125"/>
    </row>
    <row r="21" spans="2:18">
      <c r="B21" s="35"/>
      <c r="C21" s="126" t="s">
        <v>7</v>
      </c>
      <c r="D21" s="127"/>
      <c r="E21" s="128"/>
      <c r="F21" s="21"/>
      <c r="G21" s="189" t="s">
        <v>75</v>
      </c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1"/>
    </row>
    <row r="22" spans="2:18">
      <c r="B22" s="133" t="s">
        <v>8</v>
      </c>
      <c r="C22" s="134"/>
      <c r="D22" s="134"/>
      <c r="E22" s="135"/>
      <c r="F22" s="18">
        <f>SUM(F23:F24)</f>
        <v>0</v>
      </c>
      <c r="G22" s="189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1"/>
    </row>
    <row r="23" spans="2:18">
      <c r="B23" s="28"/>
      <c r="C23" s="126" t="s">
        <v>144</v>
      </c>
      <c r="D23" s="127"/>
      <c r="E23" s="128"/>
      <c r="F23" s="21"/>
      <c r="G23" s="189" t="s">
        <v>76</v>
      </c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1"/>
    </row>
    <row r="24" spans="2:18">
      <c r="B24" s="35"/>
      <c r="C24" s="126" t="s">
        <v>7</v>
      </c>
      <c r="D24" s="127"/>
      <c r="E24" s="128"/>
      <c r="F24" s="21"/>
      <c r="G24" s="189" t="s">
        <v>77</v>
      </c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1"/>
    </row>
    <row r="25" spans="2:18">
      <c r="B25" s="124" t="s">
        <v>9</v>
      </c>
      <c r="C25" s="129"/>
      <c r="D25" s="129"/>
      <c r="E25" s="125"/>
      <c r="F25" s="4"/>
      <c r="G25" s="189" t="s">
        <v>78</v>
      </c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1"/>
    </row>
    <row r="26" spans="2:18">
      <c r="B26" s="124" t="s">
        <v>11</v>
      </c>
      <c r="C26" s="129"/>
      <c r="D26" s="129"/>
      <c r="E26" s="125"/>
      <c r="F26" s="4"/>
      <c r="G26" s="189" t="s">
        <v>79</v>
      </c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1"/>
    </row>
    <row r="27" spans="2:18">
      <c r="B27" s="124" t="s">
        <v>12</v>
      </c>
      <c r="C27" s="129"/>
      <c r="D27" s="129"/>
      <c r="E27" s="125"/>
      <c r="F27" s="18">
        <f>初年度・明細!F49</f>
        <v>0</v>
      </c>
      <c r="G27" s="189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1"/>
    </row>
    <row r="28" spans="2:18">
      <c r="B28" s="130" t="s">
        <v>13</v>
      </c>
      <c r="C28" s="131"/>
      <c r="D28" s="131"/>
      <c r="E28" s="132"/>
      <c r="F28" s="37">
        <f>F13+F22+F25+F26+F27</f>
        <v>0</v>
      </c>
      <c r="G28" s="152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4"/>
    </row>
    <row r="29" spans="2:18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2:18">
      <c r="B30" s="20" t="s">
        <v>54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2:18">
      <c r="B31" s="130" t="s">
        <v>3</v>
      </c>
      <c r="C31" s="131"/>
      <c r="D31" s="131"/>
      <c r="E31" s="132"/>
      <c r="F31" s="27" t="s">
        <v>68</v>
      </c>
      <c r="G31" s="100" t="s">
        <v>69</v>
      </c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1"/>
    </row>
    <row r="32" spans="2:18">
      <c r="B32" s="133" t="s">
        <v>15</v>
      </c>
      <c r="C32" s="134"/>
      <c r="D32" s="134"/>
      <c r="E32" s="135"/>
      <c r="F32" s="18">
        <f>F33+F37+F38+F41+F42</f>
        <v>0</v>
      </c>
      <c r="G32" s="142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4"/>
    </row>
    <row r="33" spans="2:18">
      <c r="B33" s="28"/>
      <c r="C33" s="121" t="s">
        <v>55</v>
      </c>
      <c r="D33" s="122"/>
      <c r="E33" s="123"/>
      <c r="F33" s="29">
        <f>SUM(F34:F36)</f>
        <v>0</v>
      </c>
      <c r="G33" s="142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4"/>
    </row>
    <row r="34" spans="2:18">
      <c r="B34" s="28"/>
      <c r="C34" s="30"/>
      <c r="D34" s="124" t="s">
        <v>56</v>
      </c>
      <c r="E34" s="125"/>
      <c r="F34" s="18">
        <f>次年度・職員給与!K41</f>
        <v>0</v>
      </c>
      <c r="G34" s="148" t="s">
        <v>80</v>
      </c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50"/>
    </row>
    <row r="35" spans="2:18">
      <c r="B35" s="28"/>
      <c r="C35" s="30"/>
      <c r="D35" s="124" t="s">
        <v>7</v>
      </c>
      <c r="E35" s="125"/>
      <c r="F35" s="4"/>
      <c r="G35" s="148" t="s">
        <v>81</v>
      </c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50"/>
    </row>
    <row r="36" spans="2:18">
      <c r="B36" s="28"/>
      <c r="C36" s="34"/>
      <c r="D36" s="124" t="s">
        <v>57</v>
      </c>
      <c r="E36" s="125"/>
      <c r="F36" s="18">
        <f>次年度・役員報酬!E18</f>
        <v>0</v>
      </c>
      <c r="G36" s="148" t="s">
        <v>82</v>
      </c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50"/>
    </row>
    <row r="37" spans="2:18">
      <c r="B37" s="28"/>
      <c r="C37" s="126" t="s">
        <v>58</v>
      </c>
      <c r="D37" s="127"/>
      <c r="E37" s="128"/>
      <c r="F37" s="21"/>
      <c r="G37" s="148" t="s">
        <v>83</v>
      </c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50"/>
    </row>
    <row r="38" spans="2:18">
      <c r="B38" s="28"/>
      <c r="C38" s="121" t="s">
        <v>59</v>
      </c>
      <c r="D38" s="122"/>
      <c r="E38" s="123"/>
      <c r="F38" s="29">
        <f>SUM(F39:F40)</f>
        <v>0</v>
      </c>
      <c r="G38" s="142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4"/>
    </row>
    <row r="39" spans="2:18">
      <c r="B39" s="28"/>
      <c r="C39" s="30"/>
      <c r="D39" s="124" t="s">
        <v>60</v>
      </c>
      <c r="E39" s="125"/>
      <c r="F39" s="18">
        <f>ROUNDUP(L39*O39/1000,0)</f>
        <v>0</v>
      </c>
      <c r="G39" s="38" t="s">
        <v>84</v>
      </c>
      <c r="H39" s="39"/>
      <c r="I39" s="39"/>
      <c r="J39" s="39"/>
      <c r="K39" s="40" t="s">
        <v>85</v>
      </c>
      <c r="L39" s="25"/>
      <c r="M39" s="40" t="s">
        <v>71</v>
      </c>
      <c r="N39" s="40" t="s">
        <v>86</v>
      </c>
      <c r="O39" s="40">
        <v>12</v>
      </c>
      <c r="P39" s="40" t="s">
        <v>87</v>
      </c>
      <c r="Q39" s="39"/>
      <c r="R39" s="41"/>
    </row>
    <row r="40" spans="2:18">
      <c r="B40" s="28"/>
      <c r="C40" s="34"/>
      <c r="D40" s="124" t="s">
        <v>7</v>
      </c>
      <c r="E40" s="125"/>
      <c r="F40" s="4"/>
      <c r="G40" s="151" t="s">
        <v>89</v>
      </c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</row>
    <row r="41" spans="2:18">
      <c r="B41" s="28"/>
      <c r="C41" s="126" t="s">
        <v>61</v>
      </c>
      <c r="D41" s="127"/>
      <c r="E41" s="128"/>
      <c r="F41" s="21"/>
      <c r="G41" s="151" t="s">
        <v>90</v>
      </c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</row>
    <row r="42" spans="2:18">
      <c r="B42" s="35"/>
      <c r="C42" s="126" t="s">
        <v>7</v>
      </c>
      <c r="D42" s="127"/>
      <c r="E42" s="128"/>
      <c r="F42" s="21"/>
      <c r="G42" s="151" t="s">
        <v>91</v>
      </c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</row>
    <row r="43" spans="2:18">
      <c r="B43" s="124" t="s">
        <v>16</v>
      </c>
      <c r="C43" s="129"/>
      <c r="D43" s="129"/>
      <c r="E43" s="125"/>
      <c r="F43" s="4"/>
      <c r="G43" s="151" t="s">
        <v>92</v>
      </c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</row>
    <row r="44" spans="2:18">
      <c r="B44" s="133" t="s">
        <v>17</v>
      </c>
      <c r="C44" s="129"/>
      <c r="D44" s="129"/>
      <c r="E44" s="125"/>
      <c r="F44" s="18">
        <f>SUM(F45:F46)</f>
        <v>0</v>
      </c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</row>
    <row r="45" spans="2:18">
      <c r="B45" s="74"/>
      <c r="C45" s="126" t="s">
        <v>140</v>
      </c>
      <c r="D45" s="127"/>
      <c r="E45" s="128"/>
      <c r="F45" s="2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</row>
    <row r="46" spans="2:18">
      <c r="B46" s="35"/>
      <c r="C46" s="126" t="s">
        <v>141</v>
      </c>
      <c r="D46" s="127"/>
      <c r="E46" s="128"/>
      <c r="F46" s="2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</row>
    <row r="47" spans="2:18">
      <c r="B47" s="124" t="s">
        <v>19</v>
      </c>
      <c r="C47" s="129"/>
      <c r="D47" s="129"/>
      <c r="E47" s="125"/>
      <c r="F47" s="4"/>
      <c r="G47" s="142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4"/>
    </row>
    <row r="48" spans="2:18">
      <c r="B48" s="124" t="s">
        <v>20</v>
      </c>
      <c r="C48" s="129"/>
      <c r="D48" s="129"/>
      <c r="E48" s="125"/>
      <c r="F48" s="4"/>
      <c r="G48" s="142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4"/>
    </row>
    <row r="49" spans="2:18">
      <c r="B49" s="124" t="s">
        <v>62</v>
      </c>
      <c r="C49" s="129"/>
      <c r="D49" s="129"/>
      <c r="E49" s="125"/>
      <c r="F49" s="18">
        <f>F28-F32-F43-F44-F47-F48</f>
        <v>0</v>
      </c>
      <c r="G49" s="142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4"/>
    </row>
    <row r="50" spans="2:18">
      <c r="B50" s="130" t="s">
        <v>13</v>
      </c>
      <c r="C50" s="131"/>
      <c r="D50" s="131"/>
      <c r="E50" s="132"/>
      <c r="F50" s="37">
        <f>F32+F43+F44+F47+F48+F49</f>
        <v>0</v>
      </c>
      <c r="G50" s="145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7"/>
    </row>
    <row r="51" spans="2:18">
      <c r="B51" s="1" t="s">
        <v>37</v>
      </c>
    </row>
    <row r="52" spans="2:18">
      <c r="B52" s="1" t="s">
        <v>50</v>
      </c>
    </row>
    <row r="53" spans="2:18">
      <c r="B53" s="1" t="s">
        <v>51</v>
      </c>
    </row>
    <row r="54" spans="2:18">
      <c r="B54" s="1" t="s">
        <v>94</v>
      </c>
    </row>
    <row r="55" spans="2:18">
      <c r="B55" s="1" t="s">
        <v>52</v>
      </c>
    </row>
    <row r="56" spans="2:18">
      <c r="B56" s="1" t="s">
        <v>95</v>
      </c>
    </row>
    <row r="57" spans="2:18">
      <c r="B57" s="1" t="s">
        <v>53</v>
      </c>
    </row>
  </sheetData>
  <sheetProtection sheet="1" formatCells="0" formatColumns="0" formatRows="0" insertColumns="0" insertRows="0" insertHyperlinks="0" deleteColumns="0" deleteRows="0" selectLockedCells="1" sort="0" autoFilter="0" pivotTables="0"/>
  <mergeCells count="86">
    <mergeCell ref="B48:E48"/>
    <mergeCell ref="G48:R48"/>
    <mergeCell ref="B49:E49"/>
    <mergeCell ref="G49:R49"/>
    <mergeCell ref="B50:E50"/>
    <mergeCell ref="G50:R50"/>
    <mergeCell ref="B43:E43"/>
    <mergeCell ref="G43:R43"/>
    <mergeCell ref="B44:E44"/>
    <mergeCell ref="G44:R44"/>
    <mergeCell ref="B47:E47"/>
    <mergeCell ref="G47:R47"/>
    <mergeCell ref="C45:E45"/>
    <mergeCell ref="G45:R45"/>
    <mergeCell ref="C46:E46"/>
    <mergeCell ref="G46:R46"/>
    <mergeCell ref="C42:E42"/>
    <mergeCell ref="G42:R42"/>
    <mergeCell ref="D36:E36"/>
    <mergeCell ref="G36:R36"/>
    <mergeCell ref="C37:E37"/>
    <mergeCell ref="G37:R37"/>
    <mergeCell ref="C38:E38"/>
    <mergeCell ref="G38:R38"/>
    <mergeCell ref="D39:E39"/>
    <mergeCell ref="D40:E40"/>
    <mergeCell ref="G40:R40"/>
    <mergeCell ref="C41:E41"/>
    <mergeCell ref="G41:R41"/>
    <mergeCell ref="C33:E33"/>
    <mergeCell ref="G33:R33"/>
    <mergeCell ref="D34:E34"/>
    <mergeCell ref="G34:R34"/>
    <mergeCell ref="D35:E35"/>
    <mergeCell ref="G35:R35"/>
    <mergeCell ref="B28:E28"/>
    <mergeCell ref="G28:R28"/>
    <mergeCell ref="B31:E31"/>
    <mergeCell ref="G31:R31"/>
    <mergeCell ref="B32:E32"/>
    <mergeCell ref="G32:R32"/>
    <mergeCell ref="B25:E25"/>
    <mergeCell ref="G25:R25"/>
    <mergeCell ref="B26:E26"/>
    <mergeCell ref="G26:R26"/>
    <mergeCell ref="B27:E27"/>
    <mergeCell ref="G27:R27"/>
    <mergeCell ref="B22:E22"/>
    <mergeCell ref="G22:R22"/>
    <mergeCell ref="C23:E23"/>
    <mergeCell ref="G23:R23"/>
    <mergeCell ref="C24:E24"/>
    <mergeCell ref="G24:R24"/>
    <mergeCell ref="D19:E19"/>
    <mergeCell ref="M19:R19"/>
    <mergeCell ref="D20:E20"/>
    <mergeCell ref="M20:R20"/>
    <mergeCell ref="C21:E21"/>
    <mergeCell ref="G21:R21"/>
    <mergeCell ref="D16:E16"/>
    <mergeCell ref="M16:R16"/>
    <mergeCell ref="D17:E17"/>
    <mergeCell ref="M17:R17"/>
    <mergeCell ref="C18:E18"/>
    <mergeCell ref="G18:R18"/>
    <mergeCell ref="B13:E13"/>
    <mergeCell ref="G13:R13"/>
    <mergeCell ref="C14:E14"/>
    <mergeCell ref="G14:R14"/>
    <mergeCell ref="D15:E15"/>
    <mergeCell ref="M15:R15"/>
    <mergeCell ref="B6:D6"/>
    <mergeCell ref="E6:G6"/>
    <mergeCell ref="H6:L6"/>
    <mergeCell ref="M6:R6"/>
    <mergeCell ref="B12:E12"/>
    <mergeCell ref="G12:R12"/>
    <mergeCell ref="B5:D5"/>
    <mergeCell ref="E5:G5"/>
    <mergeCell ref="H5:L5"/>
    <mergeCell ref="M5:R5"/>
    <mergeCell ref="B2:R2"/>
    <mergeCell ref="B4:D4"/>
    <mergeCell ref="E4:G4"/>
    <mergeCell ref="H4:L4"/>
    <mergeCell ref="M4:R4"/>
  </mergeCells>
  <phoneticPr fontId="3"/>
  <conditionalFormatting sqref="F32:F50">
    <cfRule type="containsBlanks" dxfId="43" priority="10">
      <formula>LEN(TRIM(F32))=0</formula>
    </cfRule>
  </conditionalFormatting>
  <conditionalFormatting sqref="L15:L17">
    <cfRule type="containsBlanks" dxfId="42" priority="9">
      <formula>LEN(TRIM(L15))=0</formula>
    </cfRule>
  </conditionalFormatting>
  <conditionalFormatting sqref="L39">
    <cfRule type="containsBlanks" dxfId="41" priority="6">
      <formula>LEN(TRIM(L39))=0</formula>
    </cfRule>
  </conditionalFormatting>
  <conditionalFormatting sqref="F13:F27">
    <cfRule type="containsBlanks" dxfId="40" priority="7">
      <formula>LEN(TRIM(F13))=0</formula>
    </cfRule>
  </conditionalFormatting>
  <conditionalFormatting sqref="H19:H20">
    <cfRule type="containsBlanks" dxfId="39" priority="4">
      <formula>LEN(TRIM(H19))=0</formula>
    </cfRule>
  </conditionalFormatting>
  <conditionalFormatting sqref="L19:L20">
    <cfRule type="containsBlanks" dxfId="38" priority="3">
      <formula>LEN(TRIM(L19))=0</formula>
    </cfRule>
  </conditionalFormatting>
  <conditionalFormatting sqref="H5:L6">
    <cfRule type="containsBlanks" dxfId="37" priority="5">
      <formula>LEN(TRIM(H5))=0</formula>
    </cfRule>
  </conditionalFormatting>
  <conditionalFormatting sqref="E5:G6">
    <cfRule type="containsBlanks" dxfId="36" priority="2">
      <formula>LEN(TRIM(E5))=0</formula>
    </cfRule>
  </conditionalFormatting>
  <dataValidations count="1">
    <dataValidation imeMode="off" allowBlank="1" showInputMessage="1" showErrorMessage="1" sqref="L39 F13:F28 E5:R6 L15:L17 L19:L20 F32:F43 F44:F50" xr:uid="{00000000-0002-0000-0400-000000000000}"/>
  </dataValidations>
  <pageMargins left="0.70866141732283472" right="0.70866141732283472" top="0.74803149606299213" bottom="0" header="0.31496062992125984" footer="0.31496062992125984"/>
  <pageSetup paperSize="9"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B1:Q45"/>
  <sheetViews>
    <sheetView zoomScale="85" zoomScaleNormal="85" workbookViewId="0">
      <pane ySplit="8" topLeftCell="A9" activePane="bottomLeft" state="frozen"/>
      <selection pane="bottomLeft" activeCell="B9" sqref="B9:D9"/>
    </sheetView>
  </sheetViews>
  <sheetFormatPr defaultRowHeight="18.75"/>
  <cols>
    <col min="1" max="2" width="3.375" style="1" customWidth="1"/>
    <col min="3" max="3" width="15.125" style="1" customWidth="1"/>
    <col min="4" max="4" width="3.375" style="1" bestFit="1" customWidth="1"/>
    <col min="5" max="5" width="7.125" style="1" bestFit="1" customWidth="1"/>
    <col min="6" max="6" width="9.375" style="1" bestFit="1" customWidth="1"/>
    <col min="7" max="7" width="11" style="1" bestFit="1" customWidth="1"/>
    <col min="8" max="11" width="11" style="1" customWidth="1"/>
    <col min="12" max="12" width="15.125" style="1" bestFit="1" customWidth="1"/>
    <col min="13" max="13" width="5.375" style="1" bestFit="1" customWidth="1"/>
    <col min="14" max="14" width="3.375" style="1" bestFit="1" customWidth="1"/>
    <col min="15" max="16384" width="9" style="1"/>
  </cols>
  <sheetData>
    <row r="1" spans="2:13">
      <c r="B1" s="20" t="s">
        <v>100</v>
      </c>
      <c r="C1" s="20"/>
      <c r="D1" s="20"/>
      <c r="E1" s="20"/>
      <c r="F1" s="20"/>
      <c r="G1" s="20"/>
      <c r="H1" s="20"/>
      <c r="I1" s="20"/>
      <c r="J1" s="20"/>
      <c r="K1" s="20"/>
    </row>
    <row r="2" spans="2:13"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2:13">
      <c r="B3" s="111" t="s">
        <v>101</v>
      </c>
      <c r="C3" s="111"/>
      <c r="D3" s="111"/>
      <c r="E3" s="111"/>
      <c r="F3" s="111"/>
      <c r="G3" s="111"/>
      <c r="H3" s="111"/>
      <c r="I3" s="111"/>
      <c r="J3" s="111"/>
      <c r="K3" s="111"/>
    </row>
    <row r="4" spans="2:13"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2:13">
      <c r="B5" s="20" t="s">
        <v>29</v>
      </c>
      <c r="C5" s="20"/>
      <c r="D5" s="20"/>
      <c r="E5" s="20"/>
      <c r="F5" s="20"/>
      <c r="G5" s="20"/>
      <c r="H5" s="20"/>
      <c r="I5" s="20"/>
      <c r="J5" s="20"/>
      <c r="K5" s="46" t="s">
        <v>127</v>
      </c>
    </row>
    <row r="6" spans="2:13">
      <c r="B6" s="108" t="s">
        <v>102</v>
      </c>
      <c r="C6" s="108"/>
      <c r="D6" s="108"/>
      <c r="E6" s="132" t="s">
        <v>115</v>
      </c>
      <c r="F6" s="108"/>
      <c r="G6" s="47" t="s">
        <v>124</v>
      </c>
      <c r="H6" s="47" t="s">
        <v>123</v>
      </c>
      <c r="I6" s="47" t="s">
        <v>122</v>
      </c>
      <c r="J6" s="48" t="s">
        <v>120</v>
      </c>
      <c r="K6" s="48" t="s">
        <v>121</v>
      </c>
      <c r="L6" s="20"/>
      <c r="M6" s="20"/>
    </row>
    <row r="7" spans="2:13">
      <c r="B7" s="108"/>
      <c r="C7" s="108"/>
      <c r="D7" s="108"/>
      <c r="E7" s="132"/>
      <c r="F7" s="108"/>
      <c r="G7" s="49" t="s">
        <v>116</v>
      </c>
      <c r="H7" s="49" t="s">
        <v>119</v>
      </c>
      <c r="I7" s="49" t="s">
        <v>118</v>
      </c>
      <c r="J7" s="50" t="s">
        <v>126</v>
      </c>
      <c r="K7" s="50" t="s">
        <v>125</v>
      </c>
      <c r="L7" s="20"/>
      <c r="M7" s="20"/>
    </row>
    <row r="8" spans="2:13">
      <c r="B8" s="108"/>
      <c r="C8" s="108"/>
      <c r="D8" s="108"/>
      <c r="E8" s="132"/>
      <c r="F8" s="108"/>
      <c r="G8" s="51" t="s">
        <v>117</v>
      </c>
      <c r="H8" s="52"/>
      <c r="I8" s="51"/>
      <c r="J8" s="53"/>
      <c r="K8" s="53"/>
      <c r="L8" s="20"/>
      <c r="M8" s="20"/>
    </row>
    <row r="9" spans="2:13">
      <c r="B9" s="160"/>
      <c r="C9" s="161"/>
      <c r="D9" s="162"/>
      <c r="E9" s="54" t="s">
        <v>104</v>
      </c>
      <c r="F9" s="42"/>
      <c r="G9" s="18" t="str">
        <f>IFERROR(ROUND(H9/F9,0),"")</f>
        <v/>
      </c>
      <c r="H9" s="4"/>
      <c r="I9" s="18">
        <f>H9*12</f>
        <v>0</v>
      </c>
      <c r="J9" s="4"/>
      <c r="K9" s="18">
        <f>I9+J9</f>
        <v>0</v>
      </c>
      <c r="L9" s="20">
        <f>B9</f>
        <v>0</v>
      </c>
      <c r="M9" s="75">
        <f>F11</f>
        <v>0</v>
      </c>
    </row>
    <row r="10" spans="2:13">
      <c r="B10" s="77" t="str">
        <f>IF(B9=総括表!$R$16,"（","")</f>
        <v/>
      </c>
      <c r="C10" s="76"/>
      <c r="D10" s="78" t="str">
        <f>IF(B9=総括表!$R$16,"）","")</f>
        <v/>
      </c>
      <c r="E10" s="54" t="s">
        <v>105</v>
      </c>
      <c r="F10" s="42"/>
      <c r="G10" s="18" t="str">
        <f>IFERROR(ROUND(H10/F10,0),"")</f>
        <v/>
      </c>
      <c r="H10" s="4"/>
      <c r="I10" s="18">
        <f>H10*12</f>
        <v>0</v>
      </c>
      <c r="J10" s="4"/>
      <c r="K10" s="18">
        <f>I10+J10</f>
        <v>0</v>
      </c>
      <c r="L10" s="20">
        <f>L9</f>
        <v>0</v>
      </c>
      <c r="M10" s="75">
        <f>F11</f>
        <v>0</v>
      </c>
    </row>
    <row r="11" spans="2:13">
      <c r="B11" s="79"/>
      <c r="C11" s="80"/>
      <c r="D11" s="81"/>
      <c r="E11" s="55" t="s">
        <v>106</v>
      </c>
      <c r="F11" s="56">
        <f>SUM(F9:F10)</f>
        <v>0</v>
      </c>
      <c r="G11" s="29" t="str">
        <f>IFERROR(ROUND(H11/F11,0),"")</f>
        <v/>
      </c>
      <c r="H11" s="29">
        <f>SUM(H9:H10)</f>
        <v>0</v>
      </c>
      <c r="I11" s="29">
        <f>SUM(I9:I10)</f>
        <v>0</v>
      </c>
      <c r="J11" s="29">
        <f>SUM(J9:J10)</f>
        <v>0</v>
      </c>
      <c r="K11" s="29">
        <f>SUM(K9:K10)</f>
        <v>0</v>
      </c>
      <c r="L11" s="20"/>
      <c r="M11" s="20"/>
    </row>
    <row r="12" spans="2:13">
      <c r="B12" s="160"/>
      <c r="C12" s="161"/>
      <c r="D12" s="162"/>
      <c r="E12" s="54" t="s">
        <v>104</v>
      </c>
      <c r="F12" s="42"/>
      <c r="G12" s="18" t="str">
        <f t="shared" ref="G12:G38" si="0">IFERROR(ROUND(H12/F12,0),"")</f>
        <v/>
      </c>
      <c r="H12" s="4"/>
      <c r="I12" s="18">
        <f t="shared" ref="I12:I13" si="1">H12*12</f>
        <v>0</v>
      </c>
      <c r="J12" s="4"/>
      <c r="K12" s="18">
        <f t="shared" ref="K12:K13" si="2">I12+J12</f>
        <v>0</v>
      </c>
      <c r="L12" s="20">
        <f>B12</f>
        <v>0</v>
      </c>
      <c r="M12" s="75">
        <f t="shared" ref="M12" si="3">F14</f>
        <v>0</v>
      </c>
    </row>
    <row r="13" spans="2:13">
      <c r="B13" s="77" t="str">
        <f>IF(B12=総括表!$R$16,"（","")</f>
        <v/>
      </c>
      <c r="C13" s="76"/>
      <c r="D13" s="78" t="str">
        <f>IF(B12=総括表!$R$16,"）","")</f>
        <v/>
      </c>
      <c r="E13" s="54" t="s">
        <v>105</v>
      </c>
      <c r="F13" s="42"/>
      <c r="G13" s="18" t="str">
        <f t="shared" si="0"/>
        <v/>
      </c>
      <c r="H13" s="4"/>
      <c r="I13" s="18">
        <f t="shared" si="1"/>
        <v>0</v>
      </c>
      <c r="J13" s="4"/>
      <c r="K13" s="18">
        <f t="shared" si="2"/>
        <v>0</v>
      </c>
      <c r="L13" s="20">
        <f t="shared" ref="L13" si="4">L12</f>
        <v>0</v>
      </c>
      <c r="M13" s="75">
        <f t="shared" ref="M13" si="5">F14</f>
        <v>0</v>
      </c>
    </row>
    <row r="14" spans="2:13">
      <c r="B14" s="79"/>
      <c r="C14" s="80"/>
      <c r="D14" s="81"/>
      <c r="E14" s="55" t="s">
        <v>106</v>
      </c>
      <c r="F14" s="56">
        <f t="shared" ref="F14" si="6">SUM(F12:F13)</f>
        <v>0</v>
      </c>
      <c r="G14" s="29" t="str">
        <f t="shared" si="0"/>
        <v/>
      </c>
      <c r="H14" s="29">
        <f t="shared" ref="H14:K14" si="7">SUM(H12:H13)</f>
        <v>0</v>
      </c>
      <c r="I14" s="29">
        <f t="shared" si="7"/>
        <v>0</v>
      </c>
      <c r="J14" s="29">
        <f t="shared" si="7"/>
        <v>0</v>
      </c>
      <c r="K14" s="29">
        <f t="shared" si="7"/>
        <v>0</v>
      </c>
      <c r="L14" s="20"/>
      <c r="M14" s="20"/>
    </row>
    <row r="15" spans="2:13">
      <c r="B15" s="160"/>
      <c r="C15" s="161"/>
      <c r="D15" s="162"/>
      <c r="E15" s="54" t="s">
        <v>104</v>
      </c>
      <c r="F15" s="42"/>
      <c r="G15" s="18" t="str">
        <f t="shared" si="0"/>
        <v/>
      </c>
      <c r="H15" s="4"/>
      <c r="I15" s="18">
        <f t="shared" ref="I15:I16" si="8">H15*12</f>
        <v>0</v>
      </c>
      <c r="J15" s="4"/>
      <c r="K15" s="18">
        <f t="shared" ref="K15:K16" si="9">I15+J15</f>
        <v>0</v>
      </c>
      <c r="L15" s="20">
        <f>B15</f>
        <v>0</v>
      </c>
      <c r="M15" s="75">
        <f t="shared" ref="M15" si="10">F17</f>
        <v>0</v>
      </c>
    </row>
    <row r="16" spans="2:13">
      <c r="B16" s="77" t="str">
        <f>IF(B15=総括表!$R$16,"（","")</f>
        <v/>
      </c>
      <c r="C16" s="76"/>
      <c r="D16" s="78" t="str">
        <f>IF(B15=総括表!$R$16,"）","")</f>
        <v/>
      </c>
      <c r="E16" s="54" t="s">
        <v>105</v>
      </c>
      <c r="F16" s="42"/>
      <c r="G16" s="18" t="str">
        <f t="shared" si="0"/>
        <v/>
      </c>
      <c r="H16" s="4"/>
      <c r="I16" s="18">
        <f t="shared" si="8"/>
        <v>0</v>
      </c>
      <c r="J16" s="4"/>
      <c r="K16" s="18">
        <f t="shared" si="9"/>
        <v>0</v>
      </c>
      <c r="L16" s="20">
        <f t="shared" ref="L16" si="11">L15</f>
        <v>0</v>
      </c>
      <c r="M16" s="75">
        <f t="shared" ref="M16" si="12">F17</f>
        <v>0</v>
      </c>
    </row>
    <row r="17" spans="2:13">
      <c r="B17" s="79"/>
      <c r="C17" s="80"/>
      <c r="D17" s="81"/>
      <c r="E17" s="57" t="s">
        <v>106</v>
      </c>
      <c r="F17" s="58">
        <f t="shared" ref="F17" si="13">SUM(F15:F16)</f>
        <v>0</v>
      </c>
      <c r="G17" s="29" t="str">
        <f t="shared" si="0"/>
        <v/>
      </c>
      <c r="H17" s="29">
        <f t="shared" ref="H17:K17" si="14">SUM(H15:H16)</f>
        <v>0</v>
      </c>
      <c r="I17" s="29">
        <f t="shared" si="14"/>
        <v>0</v>
      </c>
      <c r="J17" s="29">
        <f t="shared" si="14"/>
        <v>0</v>
      </c>
      <c r="K17" s="29">
        <f t="shared" si="14"/>
        <v>0</v>
      </c>
      <c r="L17" s="20"/>
      <c r="M17" s="20"/>
    </row>
    <row r="18" spans="2:13">
      <c r="B18" s="160"/>
      <c r="C18" s="161"/>
      <c r="D18" s="162"/>
      <c r="E18" s="54" t="s">
        <v>104</v>
      </c>
      <c r="F18" s="42"/>
      <c r="G18" s="18" t="str">
        <f t="shared" si="0"/>
        <v/>
      </c>
      <c r="H18" s="4"/>
      <c r="I18" s="18">
        <f t="shared" ref="I18:I19" si="15">H18*12</f>
        <v>0</v>
      </c>
      <c r="J18" s="4"/>
      <c r="K18" s="18">
        <f t="shared" ref="K18:K19" si="16">I18+J18</f>
        <v>0</v>
      </c>
      <c r="L18" s="20">
        <f>B18</f>
        <v>0</v>
      </c>
      <c r="M18" s="75">
        <f t="shared" ref="M18" si="17">F20</f>
        <v>0</v>
      </c>
    </row>
    <row r="19" spans="2:13">
      <c r="B19" s="77" t="str">
        <f>IF(B18=総括表!$R$16,"（","")</f>
        <v/>
      </c>
      <c r="C19" s="76"/>
      <c r="D19" s="78" t="str">
        <f>IF(B18=総括表!$R$16,"）","")</f>
        <v/>
      </c>
      <c r="E19" s="54" t="s">
        <v>105</v>
      </c>
      <c r="F19" s="42"/>
      <c r="G19" s="18" t="str">
        <f t="shared" si="0"/>
        <v/>
      </c>
      <c r="H19" s="4"/>
      <c r="I19" s="18">
        <f t="shared" si="15"/>
        <v>0</v>
      </c>
      <c r="J19" s="4"/>
      <c r="K19" s="18">
        <f t="shared" si="16"/>
        <v>0</v>
      </c>
      <c r="L19" s="20">
        <f t="shared" ref="L19" si="18">L18</f>
        <v>0</v>
      </c>
      <c r="M19" s="75">
        <f t="shared" ref="M19" si="19">F20</f>
        <v>0</v>
      </c>
    </row>
    <row r="20" spans="2:13">
      <c r="B20" s="79"/>
      <c r="C20" s="80"/>
      <c r="D20" s="81"/>
      <c r="E20" s="57" t="s">
        <v>106</v>
      </c>
      <c r="F20" s="58">
        <f t="shared" ref="F20" si="20">SUM(F18:F19)</f>
        <v>0</v>
      </c>
      <c r="G20" s="29" t="str">
        <f t="shared" si="0"/>
        <v/>
      </c>
      <c r="H20" s="29">
        <f t="shared" ref="H20:K20" si="21">SUM(H18:H19)</f>
        <v>0</v>
      </c>
      <c r="I20" s="29">
        <f t="shared" si="21"/>
        <v>0</v>
      </c>
      <c r="J20" s="29">
        <f t="shared" si="21"/>
        <v>0</v>
      </c>
      <c r="K20" s="29">
        <f t="shared" si="21"/>
        <v>0</v>
      </c>
      <c r="L20" s="20"/>
      <c r="M20" s="20"/>
    </row>
    <row r="21" spans="2:13">
      <c r="B21" s="160"/>
      <c r="C21" s="161"/>
      <c r="D21" s="162"/>
      <c r="E21" s="54" t="s">
        <v>104</v>
      </c>
      <c r="F21" s="42"/>
      <c r="G21" s="18" t="str">
        <f t="shared" si="0"/>
        <v/>
      </c>
      <c r="H21" s="4"/>
      <c r="I21" s="18">
        <f t="shared" ref="I21:I22" si="22">H21*12</f>
        <v>0</v>
      </c>
      <c r="J21" s="4"/>
      <c r="K21" s="18">
        <f t="shared" ref="K21:K22" si="23">I21+J21</f>
        <v>0</v>
      </c>
      <c r="L21" s="20">
        <f>B21</f>
        <v>0</v>
      </c>
      <c r="M21" s="75">
        <f t="shared" ref="M21" si="24">F23</f>
        <v>0</v>
      </c>
    </row>
    <row r="22" spans="2:13">
      <c r="B22" s="77" t="str">
        <f>IF(B21=総括表!$R$16,"（","")</f>
        <v/>
      </c>
      <c r="C22" s="76"/>
      <c r="D22" s="78" t="str">
        <f>IF(B21=総括表!$R$16,"）","")</f>
        <v/>
      </c>
      <c r="E22" s="54" t="s">
        <v>105</v>
      </c>
      <c r="F22" s="42"/>
      <c r="G22" s="18" t="str">
        <f t="shared" si="0"/>
        <v/>
      </c>
      <c r="H22" s="4"/>
      <c r="I22" s="18">
        <f t="shared" si="22"/>
        <v>0</v>
      </c>
      <c r="J22" s="4"/>
      <c r="K22" s="18">
        <f t="shared" si="23"/>
        <v>0</v>
      </c>
      <c r="L22" s="20">
        <f t="shared" ref="L22" si="25">L21</f>
        <v>0</v>
      </c>
      <c r="M22" s="75">
        <f t="shared" ref="M22" si="26">F23</f>
        <v>0</v>
      </c>
    </row>
    <row r="23" spans="2:13">
      <c r="B23" s="79"/>
      <c r="C23" s="80"/>
      <c r="D23" s="81"/>
      <c r="E23" s="57" t="s">
        <v>106</v>
      </c>
      <c r="F23" s="58">
        <f t="shared" ref="F23" si="27">SUM(F21:F22)</f>
        <v>0</v>
      </c>
      <c r="G23" s="29" t="str">
        <f t="shared" si="0"/>
        <v/>
      </c>
      <c r="H23" s="29">
        <f t="shared" ref="H23:K23" si="28">SUM(H21:H22)</f>
        <v>0</v>
      </c>
      <c r="I23" s="29">
        <f t="shared" si="28"/>
        <v>0</v>
      </c>
      <c r="J23" s="29">
        <f t="shared" si="28"/>
        <v>0</v>
      </c>
      <c r="K23" s="29">
        <f t="shared" si="28"/>
        <v>0</v>
      </c>
      <c r="L23" s="20"/>
      <c r="M23" s="20"/>
    </row>
    <row r="24" spans="2:13">
      <c r="B24" s="160"/>
      <c r="C24" s="161"/>
      <c r="D24" s="162"/>
      <c r="E24" s="54" t="s">
        <v>104</v>
      </c>
      <c r="F24" s="42"/>
      <c r="G24" s="18" t="str">
        <f t="shared" si="0"/>
        <v/>
      </c>
      <c r="H24" s="4"/>
      <c r="I24" s="18">
        <f t="shared" ref="I24:I25" si="29">H24*12</f>
        <v>0</v>
      </c>
      <c r="J24" s="4"/>
      <c r="K24" s="18">
        <f t="shared" ref="K24:K25" si="30">I24+J24</f>
        <v>0</v>
      </c>
      <c r="L24" s="20">
        <f>B24</f>
        <v>0</v>
      </c>
      <c r="M24" s="75">
        <f t="shared" ref="M24" si="31">F26</f>
        <v>0</v>
      </c>
    </row>
    <row r="25" spans="2:13">
      <c r="B25" s="77" t="str">
        <f>IF(B24=総括表!$R$16,"（","")</f>
        <v/>
      </c>
      <c r="C25" s="76"/>
      <c r="D25" s="78" t="str">
        <f>IF(B24=総括表!$R$16,"）","")</f>
        <v/>
      </c>
      <c r="E25" s="54" t="s">
        <v>105</v>
      </c>
      <c r="F25" s="42"/>
      <c r="G25" s="18" t="str">
        <f t="shared" si="0"/>
        <v/>
      </c>
      <c r="H25" s="4"/>
      <c r="I25" s="18">
        <f t="shared" si="29"/>
        <v>0</v>
      </c>
      <c r="J25" s="4"/>
      <c r="K25" s="18">
        <f t="shared" si="30"/>
        <v>0</v>
      </c>
      <c r="L25" s="20">
        <f t="shared" ref="L25" si="32">L24</f>
        <v>0</v>
      </c>
      <c r="M25" s="75">
        <f t="shared" ref="M25" si="33">F26</f>
        <v>0</v>
      </c>
    </row>
    <row r="26" spans="2:13">
      <c r="B26" s="79"/>
      <c r="C26" s="80"/>
      <c r="D26" s="81"/>
      <c r="E26" s="57" t="s">
        <v>106</v>
      </c>
      <c r="F26" s="58">
        <f t="shared" ref="F26" si="34">SUM(F24:F25)</f>
        <v>0</v>
      </c>
      <c r="G26" s="29" t="str">
        <f t="shared" si="0"/>
        <v/>
      </c>
      <c r="H26" s="29">
        <f t="shared" ref="H26:K26" si="35">SUM(H24:H25)</f>
        <v>0</v>
      </c>
      <c r="I26" s="29">
        <f t="shared" si="35"/>
        <v>0</v>
      </c>
      <c r="J26" s="29">
        <f t="shared" si="35"/>
        <v>0</v>
      </c>
      <c r="K26" s="29">
        <f t="shared" si="35"/>
        <v>0</v>
      </c>
      <c r="L26" s="20"/>
      <c r="M26" s="20"/>
    </row>
    <row r="27" spans="2:13">
      <c r="B27" s="160"/>
      <c r="C27" s="161"/>
      <c r="D27" s="162"/>
      <c r="E27" s="54" t="s">
        <v>104</v>
      </c>
      <c r="F27" s="42"/>
      <c r="G27" s="18" t="str">
        <f t="shared" si="0"/>
        <v/>
      </c>
      <c r="H27" s="4"/>
      <c r="I27" s="18">
        <f t="shared" ref="I27:I28" si="36">H27*12</f>
        <v>0</v>
      </c>
      <c r="J27" s="4"/>
      <c r="K27" s="18">
        <f t="shared" ref="K27:K28" si="37">I27+J27</f>
        <v>0</v>
      </c>
      <c r="L27" s="20">
        <f>B27</f>
        <v>0</v>
      </c>
      <c r="M27" s="75">
        <f t="shared" ref="M27" si="38">F29</f>
        <v>0</v>
      </c>
    </row>
    <row r="28" spans="2:13">
      <c r="B28" s="77" t="str">
        <f>IF(B27=総括表!$R$16,"（","")</f>
        <v/>
      </c>
      <c r="C28" s="76"/>
      <c r="D28" s="78" t="str">
        <f>IF(B27=総括表!$R$16,"）","")</f>
        <v/>
      </c>
      <c r="E28" s="54" t="s">
        <v>105</v>
      </c>
      <c r="F28" s="42"/>
      <c r="G28" s="18" t="str">
        <f t="shared" si="0"/>
        <v/>
      </c>
      <c r="H28" s="4"/>
      <c r="I28" s="18">
        <f t="shared" si="36"/>
        <v>0</v>
      </c>
      <c r="J28" s="4"/>
      <c r="K28" s="18">
        <f t="shared" si="37"/>
        <v>0</v>
      </c>
      <c r="L28" s="20">
        <f t="shared" ref="L28" si="39">L27</f>
        <v>0</v>
      </c>
      <c r="M28" s="75">
        <f t="shared" ref="M28" si="40">F29</f>
        <v>0</v>
      </c>
    </row>
    <row r="29" spans="2:13">
      <c r="B29" s="79"/>
      <c r="C29" s="80"/>
      <c r="D29" s="81"/>
      <c r="E29" s="57" t="s">
        <v>106</v>
      </c>
      <c r="F29" s="58">
        <f t="shared" ref="F29" si="41">SUM(F27:F28)</f>
        <v>0</v>
      </c>
      <c r="G29" s="29" t="str">
        <f t="shared" si="0"/>
        <v/>
      </c>
      <c r="H29" s="29">
        <f t="shared" ref="H29:K29" si="42">SUM(H27:H28)</f>
        <v>0</v>
      </c>
      <c r="I29" s="29">
        <f t="shared" si="42"/>
        <v>0</v>
      </c>
      <c r="J29" s="29">
        <f t="shared" si="42"/>
        <v>0</v>
      </c>
      <c r="K29" s="29">
        <f t="shared" si="42"/>
        <v>0</v>
      </c>
      <c r="L29" s="20"/>
      <c r="M29" s="20"/>
    </row>
    <row r="30" spans="2:13">
      <c r="B30" s="160"/>
      <c r="C30" s="161"/>
      <c r="D30" s="162"/>
      <c r="E30" s="54" t="s">
        <v>104</v>
      </c>
      <c r="F30" s="42"/>
      <c r="G30" s="18" t="str">
        <f t="shared" si="0"/>
        <v/>
      </c>
      <c r="H30" s="4"/>
      <c r="I30" s="18">
        <f t="shared" ref="I30:I31" si="43">H30*12</f>
        <v>0</v>
      </c>
      <c r="J30" s="4"/>
      <c r="K30" s="18">
        <f t="shared" ref="K30:K31" si="44">I30+J30</f>
        <v>0</v>
      </c>
      <c r="L30" s="20">
        <f>B30</f>
        <v>0</v>
      </c>
      <c r="M30" s="75">
        <f t="shared" ref="M30" si="45">F32</f>
        <v>0</v>
      </c>
    </row>
    <row r="31" spans="2:13">
      <c r="B31" s="77" t="str">
        <f>IF(B30=総括表!$R$16,"（","")</f>
        <v/>
      </c>
      <c r="C31" s="76"/>
      <c r="D31" s="78" t="str">
        <f>IF(B30=総括表!$R$16,"）","")</f>
        <v/>
      </c>
      <c r="E31" s="54" t="s">
        <v>105</v>
      </c>
      <c r="F31" s="42"/>
      <c r="G31" s="18" t="str">
        <f t="shared" si="0"/>
        <v/>
      </c>
      <c r="H31" s="4"/>
      <c r="I31" s="18">
        <f t="shared" si="43"/>
        <v>0</v>
      </c>
      <c r="J31" s="4"/>
      <c r="K31" s="18">
        <f t="shared" si="44"/>
        <v>0</v>
      </c>
      <c r="L31" s="20">
        <f t="shared" ref="L31" si="46">L30</f>
        <v>0</v>
      </c>
      <c r="M31" s="75">
        <f t="shared" ref="M31" si="47">F32</f>
        <v>0</v>
      </c>
    </row>
    <row r="32" spans="2:13">
      <c r="B32" s="79"/>
      <c r="C32" s="80"/>
      <c r="D32" s="81"/>
      <c r="E32" s="57" t="s">
        <v>106</v>
      </c>
      <c r="F32" s="58">
        <f t="shared" ref="F32" si="48">SUM(F30:F31)</f>
        <v>0</v>
      </c>
      <c r="G32" s="29" t="str">
        <f t="shared" si="0"/>
        <v/>
      </c>
      <c r="H32" s="29">
        <f t="shared" ref="H32:K32" si="49">SUM(H30:H31)</f>
        <v>0</v>
      </c>
      <c r="I32" s="29">
        <f t="shared" si="49"/>
        <v>0</v>
      </c>
      <c r="J32" s="29">
        <f t="shared" si="49"/>
        <v>0</v>
      </c>
      <c r="K32" s="29">
        <f t="shared" si="49"/>
        <v>0</v>
      </c>
      <c r="L32" s="20"/>
      <c r="M32" s="20"/>
    </row>
    <row r="33" spans="2:17">
      <c r="B33" s="160"/>
      <c r="C33" s="161"/>
      <c r="D33" s="162"/>
      <c r="E33" s="54" t="s">
        <v>104</v>
      </c>
      <c r="F33" s="42"/>
      <c r="G33" s="18" t="str">
        <f t="shared" si="0"/>
        <v/>
      </c>
      <c r="H33" s="4"/>
      <c r="I33" s="18">
        <f t="shared" ref="I33:I34" si="50">H33*12</f>
        <v>0</v>
      </c>
      <c r="J33" s="4"/>
      <c r="K33" s="18">
        <f t="shared" ref="K33:K34" si="51">I33+J33</f>
        <v>0</v>
      </c>
      <c r="L33" s="20">
        <f>B33</f>
        <v>0</v>
      </c>
      <c r="M33" s="75">
        <f t="shared" ref="M33" si="52">F35</f>
        <v>0</v>
      </c>
    </row>
    <row r="34" spans="2:17">
      <c r="B34" s="77" t="str">
        <f>IF(B33=総括表!$R$16,"（","")</f>
        <v/>
      </c>
      <c r="C34" s="76"/>
      <c r="D34" s="78" t="str">
        <f>IF(B33=総括表!$R$16,"）","")</f>
        <v/>
      </c>
      <c r="E34" s="54" t="s">
        <v>105</v>
      </c>
      <c r="F34" s="42"/>
      <c r="G34" s="18" t="str">
        <f t="shared" si="0"/>
        <v/>
      </c>
      <c r="H34" s="4"/>
      <c r="I34" s="18">
        <f t="shared" si="50"/>
        <v>0</v>
      </c>
      <c r="J34" s="4"/>
      <c r="K34" s="18">
        <f t="shared" si="51"/>
        <v>0</v>
      </c>
      <c r="L34" s="20">
        <f t="shared" ref="L34" si="53">L33</f>
        <v>0</v>
      </c>
      <c r="M34" s="75">
        <f t="shared" ref="M34" si="54">F35</f>
        <v>0</v>
      </c>
    </row>
    <row r="35" spans="2:17">
      <c r="B35" s="79"/>
      <c r="C35" s="80"/>
      <c r="D35" s="81"/>
      <c r="E35" s="57" t="s">
        <v>106</v>
      </c>
      <c r="F35" s="58">
        <f t="shared" ref="F35" si="55">SUM(F33:F34)</f>
        <v>0</v>
      </c>
      <c r="G35" s="29" t="str">
        <f t="shared" si="0"/>
        <v/>
      </c>
      <c r="H35" s="29">
        <f t="shared" ref="H35:K35" si="56">SUM(H33:H34)</f>
        <v>0</v>
      </c>
      <c r="I35" s="29">
        <f t="shared" si="56"/>
        <v>0</v>
      </c>
      <c r="J35" s="29">
        <f t="shared" si="56"/>
        <v>0</v>
      </c>
      <c r="K35" s="29">
        <f t="shared" si="56"/>
        <v>0</v>
      </c>
      <c r="L35" s="20"/>
      <c r="M35" s="20"/>
    </row>
    <row r="36" spans="2:17" ht="18.75" customHeight="1">
      <c r="B36" s="160"/>
      <c r="C36" s="161"/>
      <c r="D36" s="162"/>
      <c r="E36" s="54" t="s">
        <v>104</v>
      </c>
      <c r="F36" s="42"/>
      <c r="G36" s="18" t="str">
        <f t="shared" si="0"/>
        <v/>
      </c>
      <c r="H36" s="4"/>
      <c r="I36" s="18">
        <f t="shared" ref="I36:I37" si="57">H36*12</f>
        <v>0</v>
      </c>
      <c r="J36" s="4"/>
      <c r="K36" s="18">
        <f t="shared" ref="K36:K37" si="58">I36+J36</f>
        <v>0</v>
      </c>
      <c r="L36" s="20">
        <f>B36</f>
        <v>0</v>
      </c>
      <c r="M36" s="75">
        <f t="shared" ref="M36" si="59">F38</f>
        <v>0</v>
      </c>
      <c r="N36" s="43" t="s">
        <v>129</v>
      </c>
      <c r="O36" s="166" t="s">
        <v>157</v>
      </c>
      <c r="P36" s="167"/>
      <c r="Q36" s="168"/>
    </row>
    <row r="37" spans="2:17">
      <c r="B37" s="77" t="str">
        <f>IF(B36=総括表!$R$16,"（","")</f>
        <v/>
      </c>
      <c r="C37" s="76"/>
      <c r="D37" s="78" t="str">
        <f>IF(B36=総括表!$R$16,"）","")</f>
        <v/>
      </c>
      <c r="E37" s="54" t="s">
        <v>105</v>
      </c>
      <c r="F37" s="42"/>
      <c r="G37" s="18" t="str">
        <f t="shared" si="0"/>
        <v/>
      </c>
      <c r="H37" s="4"/>
      <c r="I37" s="18">
        <f t="shared" si="57"/>
        <v>0</v>
      </c>
      <c r="J37" s="4"/>
      <c r="K37" s="18">
        <f t="shared" si="58"/>
        <v>0</v>
      </c>
      <c r="L37" s="20">
        <f t="shared" ref="L37" si="60">L36</f>
        <v>0</v>
      </c>
      <c r="M37" s="75">
        <f t="shared" ref="M37" si="61">F38</f>
        <v>0</v>
      </c>
      <c r="N37" s="44" t="s">
        <v>129</v>
      </c>
      <c r="O37" s="169"/>
      <c r="P37" s="169"/>
      <c r="Q37" s="170"/>
    </row>
    <row r="38" spans="2:17">
      <c r="B38" s="79"/>
      <c r="C38" s="80"/>
      <c r="D38" s="81"/>
      <c r="E38" s="57" t="s">
        <v>106</v>
      </c>
      <c r="F38" s="58">
        <f t="shared" ref="F38" si="62">SUM(F36:F37)</f>
        <v>0</v>
      </c>
      <c r="G38" s="29" t="str">
        <f t="shared" si="0"/>
        <v/>
      </c>
      <c r="H38" s="29">
        <f t="shared" ref="H38:K38" si="63">SUM(H36:H37)</f>
        <v>0</v>
      </c>
      <c r="I38" s="29">
        <f t="shared" si="63"/>
        <v>0</v>
      </c>
      <c r="J38" s="29">
        <f t="shared" si="63"/>
        <v>0</v>
      </c>
      <c r="K38" s="29">
        <f t="shared" si="63"/>
        <v>0</v>
      </c>
      <c r="L38" s="20"/>
      <c r="M38" s="20"/>
      <c r="N38" s="45" t="s">
        <v>129</v>
      </c>
      <c r="O38" s="171"/>
      <c r="P38" s="171"/>
      <c r="Q38" s="172"/>
    </row>
    <row r="39" spans="2:17">
      <c r="B39" s="113" t="s">
        <v>13</v>
      </c>
      <c r="C39" s="114"/>
      <c r="D39" s="115"/>
      <c r="E39" s="59" t="s">
        <v>104</v>
      </c>
      <c r="F39" s="60">
        <f>SUMIF($E$9:$E$38,$E39,F$9:F$38)</f>
        <v>0</v>
      </c>
      <c r="G39" s="61">
        <f>IFERROR(H39/F39,0)</f>
        <v>0</v>
      </c>
      <c r="H39" s="61">
        <f t="shared" ref="H39:K40" si="64">SUMIF($E$9:$E$38,$E39,H$9:H$38)</f>
        <v>0</v>
      </c>
      <c r="I39" s="61">
        <f t="shared" si="64"/>
        <v>0</v>
      </c>
      <c r="J39" s="61">
        <f t="shared" si="64"/>
        <v>0</v>
      </c>
      <c r="K39" s="61">
        <f t="shared" si="64"/>
        <v>0</v>
      </c>
      <c r="L39" s="20"/>
      <c r="M39" s="20"/>
    </row>
    <row r="40" spans="2:17">
      <c r="B40" s="163"/>
      <c r="C40" s="164"/>
      <c r="D40" s="165"/>
      <c r="E40" s="59" t="s">
        <v>105</v>
      </c>
      <c r="F40" s="60">
        <f>SUMIF($E$9:$E$38,$E40,F$9:F$38)</f>
        <v>0</v>
      </c>
      <c r="G40" s="61">
        <f>IFERROR(H40/F40,0)</f>
        <v>0</v>
      </c>
      <c r="H40" s="61">
        <f t="shared" si="64"/>
        <v>0</v>
      </c>
      <c r="I40" s="61">
        <f t="shared" si="64"/>
        <v>0</v>
      </c>
      <c r="J40" s="61">
        <f t="shared" si="64"/>
        <v>0</v>
      </c>
      <c r="K40" s="61">
        <f t="shared" si="64"/>
        <v>0</v>
      </c>
      <c r="L40" s="20"/>
      <c r="M40" s="20"/>
    </row>
    <row r="41" spans="2:17">
      <c r="B41" s="116"/>
      <c r="C41" s="117"/>
      <c r="D41" s="118"/>
      <c r="E41" s="62" t="s">
        <v>106</v>
      </c>
      <c r="F41" s="63">
        <f>SUM(F39:F40)</f>
        <v>0</v>
      </c>
      <c r="G41" s="64">
        <f>IFERROR(H41/F41,0)</f>
        <v>0</v>
      </c>
      <c r="H41" s="64">
        <f>SUM(H39:H40)</f>
        <v>0</v>
      </c>
      <c r="I41" s="64">
        <f t="shared" ref="I41" si="65">SUM(I39:I40)</f>
        <v>0</v>
      </c>
      <c r="J41" s="64">
        <f>SUM(J39:J40)</f>
        <v>0</v>
      </c>
      <c r="K41" s="64">
        <f>SUM(K39:K40)</f>
        <v>0</v>
      </c>
      <c r="L41" s="20"/>
      <c r="M41" s="20"/>
    </row>
    <row r="42" spans="2:17">
      <c r="B42" s="1" t="s">
        <v>37</v>
      </c>
    </row>
    <row r="43" spans="2:17">
      <c r="B43" s="1" t="s">
        <v>145</v>
      </c>
    </row>
    <row r="44" spans="2:17">
      <c r="B44" s="1" t="s">
        <v>130</v>
      </c>
    </row>
    <row r="45" spans="2:17">
      <c r="B45" s="1" t="s">
        <v>132</v>
      </c>
    </row>
  </sheetData>
  <sheetProtection sheet="1" formatCells="0" formatColumns="0" formatRows="0" insertColumns="0" insertRows="0" insertHyperlinks="0" deleteColumns="0" deleteRows="0" selectLockedCells="1" sort="0" autoFilter="0" pivotTables="0"/>
  <mergeCells count="15">
    <mergeCell ref="B3:K3"/>
    <mergeCell ref="B6:D8"/>
    <mergeCell ref="E6:F8"/>
    <mergeCell ref="B9:D9"/>
    <mergeCell ref="B12:D12"/>
    <mergeCell ref="O36:Q38"/>
    <mergeCell ref="B15:D15"/>
    <mergeCell ref="B36:D36"/>
    <mergeCell ref="B39:D41"/>
    <mergeCell ref="B18:D18"/>
    <mergeCell ref="B21:D21"/>
    <mergeCell ref="B24:D24"/>
    <mergeCell ref="B27:D27"/>
    <mergeCell ref="B30:D30"/>
    <mergeCell ref="B33:D33"/>
  </mergeCells>
  <phoneticPr fontId="3"/>
  <conditionalFormatting sqref="F9:F10 F12:F13 F15:F16 F18:F19 F21:F22 F24:F25 F27:F28 F30:F31 F36:F37">
    <cfRule type="notContainsBlanks" dxfId="35" priority="1" stopIfTrue="1">
      <formula>LEN(TRIM(F9))&gt;0</formula>
    </cfRule>
  </conditionalFormatting>
  <conditionalFormatting sqref="H9:H10 H12:H13 H15:H16 H18:H19 H21:H22 H24:H25 H27:H28 H30:H31 H33:H34 H36:H37 J12:J13 J15:J16 J18:J19 J21:J22 J24:J25 J27:J28 J30:J31 J33:J34 J36:J37">
    <cfRule type="expression" dxfId="34" priority="14">
      <formula>$M9&gt;0</formula>
    </cfRule>
  </conditionalFormatting>
  <conditionalFormatting sqref="H9:H10 H12:H13 H15:H16 H18:H19 H21:H22 H24:H25 H27:H28 H30:H31 H33:H34 H36:H37">
    <cfRule type="notContainsBlanks" priority="13" stopIfTrue="1">
      <formula>LEN(TRIM(H9))&gt;0</formula>
    </cfRule>
  </conditionalFormatting>
  <conditionalFormatting sqref="J9:J10">
    <cfRule type="expression" dxfId="33" priority="12">
      <formula>$M9&gt;0</formula>
    </cfRule>
  </conditionalFormatting>
  <conditionalFormatting sqref="J9:J10 J12:J13 J15:J16 J18:J19 J21:J22 J24:J25 J27:J28 J30:J31 J33:J34 J36:J37">
    <cfRule type="notContainsBlanks" priority="11" stopIfTrue="1">
      <formula>LEN(TRIM(J9))&gt;0</formula>
    </cfRule>
  </conditionalFormatting>
  <conditionalFormatting sqref="C10">
    <cfRule type="notContainsBlanks" priority="8" stopIfTrue="1">
      <formula>LEN(TRIM(C10))&gt;0</formula>
    </cfRule>
    <cfRule type="expression" dxfId="32" priority="9">
      <formula>$B10&lt;&gt;""</formula>
    </cfRule>
  </conditionalFormatting>
  <conditionalFormatting sqref="C37 C13 C16 C19 C22 C25 C28 C31 C34">
    <cfRule type="notContainsBlanks" priority="5" stopIfTrue="1">
      <formula>LEN(TRIM(C13))&gt;0</formula>
    </cfRule>
    <cfRule type="expression" dxfId="31" priority="6">
      <formula>$B13&lt;&gt;""</formula>
    </cfRule>
  </conditionalFormatting>
  <conditionalFormatting sqref="C37 C13 C16 C19 C22 C25 C28 C31 C34">
    <cfRule type="notContainsBlanks" priority="3" stopIfTrue="1">
      <formula>LEN(TRIM(C13))&gt;0</formula>
    </cfRule>
    <cfRule type="expression" dxfId="30" priority="4">
      <formula>$B13&lt;&gt;""</formula>
    </cfRule>
  </conditionalFormatting>
  <conditionalFormatting sqref="B9:D9">
    <cfRule type="containsBlanks" dxfId="29" priority="2">
      <formula>LEN(TRIM(B9))=0</formula>
    </cfRule>
  </conditionalFormatting>
  <conditionalFormatting sqref="F12:F13">
    <cfRule type="expression" dxfId="28" priority="10">
      <formula>$B$12&lt;&gt;""</formula>
    </cfRule>
  </conditionalFormatting>
  <conditionalFormatting sqref="F9:F10 F12:F13 F15:F16 F18:F19 F21:F22 F24:F25 F27:F28 F30:F31 F33:F34 F36:F37">
    <cfRule type="expression" dxfId="27" priority="16">
      <formula>$L9&lt;&gt;0</formula>
    </cfRule>
  </conditionalFormatting>
  <dataValidations count="1">
    <dataValidation imeMode="off" allowBlank="1" showInputMessage="1" showErrorMessage="1" sqref="F9:K41" xr:uid="{00000000-0002-0000-0500-000000000000}"/>
  </dataValidations>
  <pageMargins left="0.7" right="0.7" top="0.75" bottom="0.75" header="0.3" footer="0.3"/>
  <pageSetup paperSize="9" scale="8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1000000}">
          <x14:formula1>
            <xm:f>総括表!$R$7:$R$16</xm:f>
          </x14:formula1>
          <xm:sqref>B9:D9 B36:D36 B12:D12 B15:D15 B18:D18 B21:D21 B24:D24 B27:D27 B30:D30 B33:D33</xm:sqref>
        </x14:dataValidation>
        <x14:dataValidation type="list" allowBlank="1" showInputMessage="1" showErrorMessage="1" xr:uid="{00000000-0002-0000-0500-000002000000}">
          <x14:formula1>
            <xm:f>総括表!$R$7:$R$15</xm:f>
          </x14:formula1>
          <xm:sqref>P9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B1:I22"/>
  <sheetViews>
    <sheetView zoomScale="85" zoomScaleNormal="85" zoomScalePageLayoutView="70" workbookViewId="0">
      <selection activeCell="B8" sqref="B8"/>
    </sheetView>
  </sheetViews>
  <sheetFormatPr defaultRowHeight="18.75"/>
  <cols>
    <col min="1" max="1" width="3.375" style="1" customWidth="1"/>
    <col min="2" max="4" width="20" style="1" customWidth="1"/>
    <col min="5" max="5" width="2.25" style="1" bestFit="1" customWidth="1"/>
    <col min="6" max="6" width="15.5" style="1" customWidth="1"/>
    <col min="7" max="7" width="2.25" style="1" bestFit="1" customWidth="1"/>
    <col min="8" max="8" width="9" style="1"/>
    <col min="9" max="9" width="15.125" style="1" bestFit="1" customWidth="1"/>
    <col min="10" max="16384" width="9" style="1"/>
  </cols>
  <sheetData>
    <row r="1" spans="2:9">
      <c r="B1" s="20" t="s">
        <v>133</v>
      </c>
      <c r="C1" s="20"/>
      <c r="D1" s="20"/>
      <c r="E1" s="20"/>
      <c r="F1" s="20"/>
      <c r="G1" s="20"/>
      <c r="H1" s="20"/>
      <c r="I1" s="20"/>
    </row>
    <row r="2" spans="2:9">
      <c r="B2" s="20"/>
      <c r="C2" s="20"/>
      <c r="D2" s="20"/>
      <c r="E2" s="20"/>
      <c r="F2" s="20"/>
      <c r="G2" s="20"/>
      <c r="H2" s="20"/>
      <c r="I2" s="20"/>
    </row>
    <row r="3" spans="2:9">
      <c r="B3" s="111" t="s">
        <v>134</v>
      </c>
      <c r="C3" s="111"/>
      <c r="D3" s="111"/>
      <c r="E3" s="111"/>
      <c r="F3" s="111"/>
      <c r="G3" s="20"/>
      <c r="H3" s="20"/>
      <c r="I3" s="20"/>
    </row>
    <row r="4" spans="2:9">
      <c r="B4" s="20"/>
      <c r="C4" s="20"/>
      <c r="D4" s="20"/>
      <c r="E4" s="20"/>
      <c r="F4" s="20"/>
      <c r="G4" s="20"/>
      <c r="H4" s="20"/>
      <c r="I4" s="20"/>
    </row>
    <row r="5" spans="2:9">
      <c r="B5" s="20" t="s">
        <v>29</v>
      </c>
      <c r="C5" s="20"/>
      <c r="D5" s="20"/>
      <c r="E5" s="20"/>
      <c r="F5" s="20"/>
      <c r="G5" s="46" t="s">
        <v>158</v>
      </c>
      <c r="H5" s="20"/>
      <c r="I5" s="20"/>
    </row>
    <row r="6" spans="2:9" ht="18.75" customHeight="1">
      <c r="B6" s="176" t="s">
        <v>135</v>
      </c>
      <c r="C6" s="176" t="s">
        <v>136</v>
      </c>
      <c r="D6" s="176" t="s">
        <v>137</v>
      </c>
      <c r="E6" s="100" t="s">
        <v>138</v>
      </c>
      <c r="F6" s="106"/>
      <c r="G6" s="101"/>
      <c r="H6" s="20"/>
      <c r="I6" s="20"/>
    </row>
    <row r="7" spans="2:9" ht="18.75" customHeight="1">
      <c r="B7" s="177"/>
      <c r="C7" s="177"/>
      <c r="D7" s="177"/>
      <c r="E7" s="102"/>
      <c r="F7" s="107"/>
      <c r="G7" s="103"/>
      <c r="H7" s="20"/>
      <c r="I7" s="20"/>
    </row>
    <row r="8" spans="2:9" ht="37.5" customHeight="1">
      <c r="B8" s="65"/>
      <c r="C8" s="65"/>
      <c r="D8" s="66"/>
      <c r="E8" s="174">
        <f>D8*12</f>
        <v>0</v>
      </c>
      <c r="F8" s="174"/>
      <c r="G8" s="174"/>
      <c r="H8" s="20"/>
      <c r="I8" s="20"/>
    </row>
    <row r="9" spans="2:9" ht="37.5" customHeight="1">
      <c r="B9" s="65"/>
      <c r="C9" s="65"/>
      <c r="D9" s="66"/>
      <c r="E9" s="174">
        <f t="shared" ref="E9:E17" si="0">D9*12</f>
        <v>0</v>
      </c>
      <c r="F9" s="174"/>
      <c r="G9" s="174"/>
      <c r="H9" s="20"/>
      <c r="I9" s="20"/>
    </row>
    <row r="10" spans="2:9" ht="37.5" customHeight="1">
      <c r="B10" s="65"/>
      <c r="C10" s="65"/>
      <c r="D10" s="66"/>
      <c r="E10" s="174">
        <f t="shared" si="0"/>
        <v>0</v>
      </c>
      <c r="F10" s="174"/>
      <c r="G10" s="174"/>
      <c r="H10" s="20"/>
      <c r="I10" s="20"/>
    </row>
    <row r="11" spans="2:9" ht="37.5" customHeight="1">
      <c r="B11" s="65"/>
      <c r="C11" s="65"/>
      <c r="D11" s="66"/>
      <c r="E11" s="174">
        <f t="shared" si="0"/>
        <v>0</v>
      </c>
      <c r="F11" s="174"/>
      <c r="G11" s="174"/>
      <c r="H11" s="20"/>
      <c r="I11" s="20"/>
    </row>
    <row r="12" spans="2:9" ht="37.5" customHeight="1">
      <c r="B12" s="65"/>
      <c r="C12" s="65"/>
      <c r="D12" s="66"/>
      <c r="E12" s="174">
        <f t="shared" si="0"/>
        <v>0</v>
      </c>
      <c r="F12" s="174"/>
      <c r="G12" s="174"/>
      <c r="H12" s="20"/>
      <c r="I12" s="20"/>
    </row>
    <row r="13" spans="2:9" ht="37.5" customHeight="1">
      <c r="B13" s="65"/>
      <c r="C13" s="65"/>
      <c r="D13" s="66"/>
      <c r="E13" s="174">
        <f t="shared" si="0"/>
        <v>0</v>
      </c>
      <c r="F13" s="174"/>
      <c r="G13" s="174"/>
      <c r="H13" s="20"/>
      <c r="I13" s="20"/>
    </row>
    <row r="14" spans="2:9" ht="37.5" customHeight="1">
      <c r="B14" s="65"/>
      <c r="C14" s="65"/>
      <c r="D14" s="66"/>
      <c r="E14" s="174">
        <f t="shared" si="0"/>
        <v>0</v>
      </c>
      <c r="F14" s="174"/>
      <c r="G14" s="174"/>
      <c r="H14" s="20"/>
      <c r="I14" s="20"/>
    </row>
    <row r="15" spans="2:9" ht="37.5" customHeight="1">
      <c r="B15" s="65"/>
      <c r="C15" s="65"/>
      <c r="D15" s="66"/>
      <c r="E15" s="174">
        <f t="shared" si="0"/>
        <v>0</v>
      </c>
      <c r="F15" s="174"/>
      <c r="G15" s="174"/>
      <c r="H15" s="20"/>
      <c r="I15" s="20"/>
    </row>
    <row r="16" spans="2:9" ht="37.5" customHeight="1">
      <c r="B16" s="65"/>
      <c r="C16" s="65"/>
      <c r="D16" s="66"/>
      <c r="E16" s="174">
        <f t="shared" si="0"/>
        <v>0</v>
      </c>
      <c r="F16" s="174"/>
      <c r="G16" s="174"/>
      <c r="H16" s="20"/>
      <c r="I16" s="20"/>
    </row>
    <row r="17" spans="2:9" ht="37.5" customHeight="1">
      <c r="B17" s="65"/>
      <c r="C17" s="65"/>
      <c r="D17" s="66"/>
      <c r="E17" s="174">
        <f t="shared" si="0"/>
        <v>0</v>
      </c>
      <c r="F17" s="174"/>
      <c r="G17" s="174"/>
      <c r="H17" s="20"/>
      <c r="I17" s="46"/>
    </row>
    <row r="18" spans="2:9" ht="37.5" customHeight="1">
      <c r="B18" s="108" t="s">
        <v>13</v>
      </c>
      <c r="C18" s="108"/>
      <c r="D18" s="68">
        <f>SUM(D8:D17)</f>
        <v>0</v>
      </c>
      <c r="E18" s="175">
        <f>SUM(E8:G17)</f>
        <v>0</v>
      </c>
      <c r="F18" s="175"/>
      <c r="G18" s="175"/>
      <c r="H18" s="20"/>
      <c r="I18" s="69"/>
    </row>
    <row r="19" spans="2:9">
      <c r="B19" s="1" t="s">
        <v>37</v>
      </c>
    </row>
    <row r="20" spans="2:9">
      <c r="B20" s="1" t="s">
        <v>146</v>
      </c>
    </row>
    <row r="21" spans="2:9">
      <c r="B21" s="173" t="s">
        <v>147</v>
      </c>
      <c r="C21" s="173"/>
      <c r="D21" s="173"/>
      <c r="E21" s="173"/>
      <c r="F21" s="173"/>
      <c r="G21" s="173"/>
    </row>
    <row r="22" spans="2:9">
      <c r="B22" s="173"/>
      <c r="C22" s="173"/>
      <c r="D22" s="173"/>
      <c r="E22" s="173"/>
      <c r="F22" s="173"/>
      <c r="G22" s="173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18">
    <mergeCell ref="B3:F3"/>
    <mergeCell ref="B6:B7"/>
    <mergeCell ref="C6:C7"/>
    <mergeCell ref="D6:D7"/>
    <mergeCell ref="E8:G8"/>
    <mergeCell ref="E6:G7"/>
    <mergeCell ref="E9:G9"/>
    <mergeCell ref="E10:G10"/>
    <mergeCell ref="E11:G11"/>
    <mergeCell ref="E12:G12"/>
    <mergeCell ref="E13:G13"/>
    <mergeCell ref="E14:G14"/>
    <mergeCell ref="B21:G22"/>
    <mergeCell ref="E15:G15"/>
    <mergeCell ref="E16:G16"/>
    <mergeCell ref="E17:G17"/>
    <mergeCell ref="B18:C18"/>
    <mergeCell ref="E18:G18"/>
  </mergeCells>
  <phoneticPr fontId="3"/>
  <conditionalFormatting sqref="D8:D17">
    <cfRule type="notContainsBlanks" priority="3" stopIfTrue="1">
      <formula>LEN(TRIM(D8))&gt;0</formula>
    </cfRule>
    <cfRule type="expression" dxfId="26" priority="4">
      <formula>$C8&lt;&gt;""</formula>
    </cfRule>
  </conditionalFormatting>
  <conditionalFormatting sqref="B8:C17">
    <cfRule type="expression" priority="1" stopIfTrue="1">
      <formula>B$8&lt;&gt;""</formula>
    </cfRule>
    <cfRule type="containsBlanks" dxfId="25" priority="2">
      <formula>LEN(TRIM(B8))=0</formula>
    </cfRule>
  </conditionalFormatting>
  <dataValidations count="1">
    <dataValidation imeMode="off" allowBlank="1" showInputMessage="1" showErrorMessage="1" sqref="D8:G18" xr:uid="{00000000-0002-0000-0600-000000000000}"/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B1:R57"/>
  <sheetViews>
    <sheetView topLeftCell="A22" zoomScaleNormal="100" workbookViewId="0">
      <selection activeCell="V37" sqref="V37"/>
    </sheetView>
  </sheetViews>
  <sheetFormatPr defaultRowHeight="18.75"/>
  <cols>
    <col min="1" max="1" width="3.375" style="1" customWidth="1"/>
    <col min="2" max="3" width="3.75" style="1" customWidth="1"/>
    <col min="4" max="4" width="11.25" style="1" customWidth="1"/>
    <col min="5" max="5" width="7.5" style="1" customWidth="1"/>
    <col min="6" max="6" width="18" style="1" customWidth="1"/>
    <col min="7" max="7" width="5.25" style="1" bestFit="1" customWidth="1"/>
    <col min="8" max="8" width="9.375" style="1" customWidth="1"/>
    <col min="9" max="10" width="3.375" style="1" bestFit="1" customWidth="1"/>
    <col min="11" max="11" width="5.25" style="1" bestFit="1" customWidth="1"/>
    <col min="12" max="12" width="9.375" style="1" customWidth="1"/>
    <col min="13" max="14" width="3.375" style="1" bestFit="1" customWidth="1"/>
    <col min="15" max="15" width="4.125" style="1" customWidth="1"/>
    <col min="16" max="16" width="5.25" style="1" bestFit="1" customWidth="1"/>
    <col min="17" max="17" width="7.25" style="1" customWidth="1"/>
    <col min="18" max="18" width="7.375" style="1" customWidth="1"/>
    <col min="19" max="16384" width="9" style="1"/>
  </cols>
  <sheetData>
    <row r="1" spans="2:18">
      <c r="B1" s="20" t="s">
        <v>42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2:18">
      <c r="B2" s="111" t="s">
        <v>43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2:18">
      <c r="B3" s="20" t="s">
        <v>30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2:18">
      <c r="B4" s="108"/>
      <c r="C4" s="108"/>
      <c r="D4" s="108"/>
      <c r="E4" s="130" t="s">
        <v>97</v>
      </c>
      <c r="F4" s="131"/>
      <c r="G4" s="132"/>
      <c r="H4" s="108" t="s">
        <v>96</v>
      </c>
      <c r="I4" s="108"/>
      <c r="J4" s="108"/>
      <c r="K4" s="108"/>
      <c r="L4" s="108"/>
      <c r="M4" s="108" t="s">
        <v>98</v>
      </c>
      <c r="N4" s="108"/>
      <c r="O4" s="108"/>
      <c r="P4" s="108"/>
      <c r="Q4" s="108"/>
      <c r="R4" s="108"/>
    </row>
    <row r="5" spans="2:18">
      <c r="B5" s="120" t="s">
        <v>44</v>
      </c>
      <c r="C5" s="120"/>
      <c r="D5" s="120"/>
      <c r="E5" s="178"/>
      <c r="F5" s="179"/>
      <c r="G5" s="180"/>
      <c r="H5" s="181">
        <f>E5*30</f>
        <v>0</v>
      </c>
      <c r="I5" s="181"/>
      <c r="J5" s="181"/>
      <c r="K5" s="181"/>
      <c r="L5" s="181"/>
      <c r="M5" s="181">
        <f>E5*365</f>
        <v>0</v>
      </c>
      <c r="N5" s="181"/>
      <c r="O5" s="181"/>
      <c r="P5" s="181"/>
      <c r="Q5" s="181"/>
      <c r="R5" s="181"/>
    </row>
    <row r="6" spans="2:18">
      <c r="B6" s="120" t="s">
        <v>45</v>
      </c>
      <c r="C6" s="120"/>
      <c r="D6" s="120"/>
      <c r="E6" s="178"/>
      <c r="F6" s="179"/>
      <c r="G6" s="180"/>
      <c r="H6" s="182"/>
      <c r="I6" s="182"/>
      <c r="J6" s="182"/>
      <c r="K6" s="182"/>
      <c r="L6" s="182"/>
      <c r="M6" s="181">
        <f>H6*12</f>
        <v>0</v>
      </c>
      <c r="N6" s="181"/>
      <c r="O6" s="181"/>
      <c r="P6" s="181"/>
      <c r="Q6" s="181"/>
      <c r="R6" s="181"/>
    </row>
    <row r="7" spans="2:18">
      <c r="B7" s="1" t="s">
        <v>63</v>
      </c>
    </row>
    <row r="8" spans="2:18">
      <c r="B8" s="1" t="s">
        <v>64</v>
      </c>
    </row>
    <row r="11" spans="2:18">
      <c r="B11" s="20" t="s">
        <v>46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2:18">
      <c r="B12" s="130" t="s">
        <v>3</v>
      </c>
      <c r="C12" s="131"/>
      <c r="D12" s="131"/>
      <c r="E12" s="132"/>
      <c r="F12" s="27" t="s">
        <v>68</v>
      </c>
      <c r="G12" s="100" t="s">
        <v>69</v>
      </c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1"/>
    </row>
    <row r="13" spans="2:18">
      <c r="B13" s="133" t="s">
        <v>4</v>
      </c>
      <c r="C13" s="134"/>
      <c r="D13" s="134"/>
      <c r="E13" s="135"/>
      <c r="F13" s="18">
        <f>F14+F18+F21</f>
        <v>0</v>
      </c>
      <c r="G13" s="183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5"/>
    </row>
    <row r="14" spans="2:18">
      <c r="B14" s="28"/>
      <c r="C14" s="121" t="s">
        <v>5</v>
      </c>
      <c r="D14" s="122"/>
      <c r="E14" s="123"/>
      <c r="F14" s="29">
        <f>SUM(F15:F17)</f>
        <v>0</v>
      </c>
      <c r="G14" s="183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5"/>
    </row>
    <row r="15" spans="2:18">
      <c r="B15" s="28"/>
      <c r="C15" s="30"/>
      <c r="D15" s="124" t="s">
        <v>47</v>
      </c>
      <c r="E15" s="125"/>
      <c r="F15" s="4"/>
      <c r="G15" s="71" t="s">
        <v>70</v>
      </c>
      <c r="H15" s="72" t="str">
        <f t="shared" ref="H15" si="0">IFERROR(F15/L15*1000,"－")</f>
        <v>－</v>
      </c>
      <c r="I15" s="73" t="s">
        <v>71</v>
      </c>
      <c r="J15" s="73" t="s">
        <v>72</v>
      </c>
      <c r="K15" s="73" t="s">
        <v>73</v>
      </c>
      <c r="L15" s="70"/>
      <c r="M15" s="129" t="s">
        <v>74</v>
      </c>
      <c r="N15" s="129"/>
      <c r="O15" s="129"/>
      <c r="P15" s="129"/>
      <c r="Q15" s="129"/>
      <c r="R15" s="125"/>
    </row>
    <row r="16" spans="2:18">
      <c r="B16" s="28"/>
      <c r="C16" s="30"/>
      <c r="D16" s="124" t="s">
        <v>48</v>
      </c>
      <c r="E16" s="125"/>
      <c r="F16" s="4"/>
      <c r="G16" s="71" t="s">
        <v>70</v>
      </c>
      <c r="H16" s="72" t="str">
        <f>IFERROR(F16/L16*1000,"－")</f>
        <v>－</v>
      </c>
      <c r="I16" s="73" t="s">
        <v>71</v>
      </c>
      <c r="J16" s="73" t="s">
        <v>72</v>
      </c>
      <c r="K16" s="73" t="s">
        <v>73</v>
      </c>
      <c r="L16" s="70"/>
      <c r="M16" s="129" t="s">
        <v>74</v>
      </c>
      <c r="N16" s="129"/>
      <c r="O16" s="129"/>
      <c r="P16" s="129"/>
      <c r="Q16" s="129"/>
      <c r="R16" s="125"/>
    </row>
    <row r="17" spans="2:18">
      <c r="B17" s="28"/>
      <c r="C17" s="34"/>
      <c r="D17" s="124" t="s">
        <v>49</v>
      </c>
      <c r="E17" s="125"/>
      <c r="F17" s="4"/>
      <c r="G17" s="71" t="s">
        <v>70</v>
      </c>
      <c r="H17" s="72" t="str">
        <f t="shared" ref="H17" si="1">IFERROR(F17/L17*1000,"－")</f>
        <v>－</v>
      </c>
      <c r="I17" s="73" t="s">
        <v>71</v>
      </c>
      <c r="J17" s="73" t="s">
        <v>72</v>
      </c>
      <c r="K17" s="73" t="s">
        <v>73</v>
      </c>
      <c r="L17" s="70"/>
      <c r="M17" s="129" t="s">
        <v>74</v>
      </c>
      <c r="N17" s="129"/>
      <c r="O17" s="129"/>
      <c r="P17" s="129"/>
      <c r="Q17" s="129"/>
      <c r="R17" s="125"/>
    </row>
    <row r="18" spans="2:18">
      <c r="B18" s="28"/>
      <c r="C18" s="121" t="s">
        <v>6</v>
      </c>
      <c r="D18" s="122"/>
      <c r="E18" s="123"/>
      <c r="F18" s="29">
        <f>SUM(F19:F20)</f>
        <v>0</v>
      </c>
      <c r="G18" s="183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5"/>
    </row>
    <row r="19" spans="2:18">
      <c r="B19" s="28"/>
      <c r="C19" s="30"/>
      <c r="D19" s="124" t="s">
        <v>47</v>
      </c>
      <c r="E19" s="125"/>
      <c r="F19" s="4"/>
      <c r="G19" s="71" t="s">
        <v>70</v>
      </c>
      <c r="H19" s="72" t="str">
        <f t="shared" ref="H19:H20" si="2">IFERROR(F19/L19*1000,"－")</f>
        <v>－</v>
      </c>
      <c r="I19" s="73" t="s">
        <v>71</v>
      </c>
      <c r="J19" s="73" t="s">
        <v>72</v>
      </c>
      <c r="K19" s="73" t="s">
        <v>73</v>
      </c>
      <c r="L19" s="70"/>
      <c r="M19" s="129" t="s">
        <v>74</v>
      </c>
      <c r="N19" s="129"/>
      <c r="O19" s="129"/>
      <c r="P19" s="129"/>
      <c r="Q19" s="129"/>
      <c r="R19" s="125"/>
    </row>
    <row r="20" spans="2:18">
      <c r="B20" s="28"/>
      <c r="C20" s="34"/>
      <c r="D20" s="124" t="s">
        <v>48</v>
      </c>
      <c r="E20" s="125"/>
      <c r="F20" s="4"/>
      <c r="G20" s="71" t="s">
        <v>70</v>
      </c>
      <c r="H20" s="72" t="str">
        <f t="shared" si="2"/>
        <v>－</v>
      </c>
      <c r="I20" s="73" t="s">
        <v>71</v>
      </c>
      <c r="J20" s="73" t="s">
        <v>72</v>
      </c>
      <c r="K20" s="73" t="s">
        <v>73</v>
      </c>
      <c r="L20" s="70"/>
      <c r="M20" s="129" t="s">
        <v>74</v>
      </c>
      <c r="N20" s="129"/>
      <c r="O20" s="129"/>
      <c r="P20" s="129"/>
      <c r="Q20" s="129"/>
      <c r="R20" s="125"/>
    </row>
    <row r="21" spans="2:18">
      <c r="B21" s="35"/>
      <c r="C21" s="126" t="s">
        <v>7</v>
      </c>
      <c r="D21" s="127"/>
      <c r="E21" s="128"/>
      <c r="F21" s="21"/>
      <c r="G21" s="189" t="s">
        <v>75</v>
      </c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1"/>
    </row>
    <row r="22" spans="2:18">
      <c r="B22" s="133" t="s">
        <v>8</v>
      </c>
      <c r="C22" s="134"/>
      <c r="D22" s="134"/>
      <c r="E22" s="135"/>
      <c r="F22" s="18">
        <f>SUM(F23:F24)</f>
        <v>0</v>
      </c>
      <c r="G22" s="189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1"/>
    </row>
    <row r="23" spans="2:18">
      <c r="B23" s="28"/>
      <c r="C23" s="126" t="s">
        <v>144</v>
      </c>
      <c r="D23" s="127"/>
      <c r="E23" s="128"/>
      <c r="F23" s="21"/>
      <c r="G23" s="189" t="s">
        <v>76</v>
      </c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1"/>
    </row>
    <row r="24" spans="2:18">
      <c r="B24" s="35"/>
      <c r="C24" s="126" t="s">
        <v>7</v>
      </c>
      <c r="D24" s="127"/>
      <c r="E24" s="128"/>
      <c r="F24" s="21"/>
      <c r="G24" s="189" t="s">
        <v>77</v>
      </c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1"/>
    </row>
    <row r="25" spans="2:18">
      <c r="B25" s="124" t="s">
        <v>9</v>
      </c>
      <c r="C25" s="129"/>
      <c r="D25" s="129"/>
      <c r="E25" s="125"/>
      <c r="F25" s="4"/>
      <c r="G25" s="189" t="s">
        <v>78</v>
      </c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1"/>
    </row>
    <row r="26" spans="2:18">
      <c r="B26" s="124" t="s">
        <v>11</v>
      </c>
      <c r="C26" s="129"/>
      <c r="D26" s="129"/>
      <c r="E26" s="125"/>
      <c r="F26" s="4"/>
      <c r="G26" s="189" t="s">
        <v>79</v>
      </c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1"/>
    </row>
    <row r="27" spans="2:18">
      <c r="B27" s="124" t="s">
        <v>12</v>
      </c>
      <c r="C27" s="129"/>
      <c r="D27" s="129"/>
      <c r="E27" s="125"/>
      <c r="F27" s="18">
        <f>次年度・明細!F49</f>
        <v>0</v>
      </c>
      <c r="G27" s="189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1"/>
    </row>
    <row r="28" spans="2:18">
      <c r="B28" s="130" t="s">
        <v>13</v>
      </c>
      <c r="C28" s="131"/>
      <c r="D28" s="131"/>
      <c r="E28" s="132"/>
      <c r="F28" s="37">
        <f>F13+F22+F25+F26+F27</f>
        <v>0</v>
      </c>
      <c r="G28" s="152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4"/>
    </row>
    <row r="29" spans="2:18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2:18">
      <c r="B30" s="20" t="s">
        <v>54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2:18">
      <c r="B31" s="130" t="s">
        <v>3</v>
      </c>
      <c r="C31" s="131"/>
      <c r="D31" s="131"/>
      <c r="E31" s="132"/>
      <c r="F31" s="27" t="s">
        <v>68</v>
      </c>
      <c r="G31" s="100" t="s">
        <v>69</v>
      </c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1"/>
    </row>
    <row r="32" spans="2:18">
      <c r="B32" s="133" t="s">
        <v>15</v>
      </c>
      <c r="C32" s="134"/>
      <c r="D32" s="134"/>
      <c r="E32" s="135"/>
      <c r="F32" s="18">
        <f>F33+F37+F38+F41+F42</f>
        <v>0</v>
      </c>
      <c r="G32" s="142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4"/>
    </row>
    <row r="33" spans="2:18">
      <c r="B33" s="28"/>
      <c r="C33" s="121" t="s">
        <v>55</v>
      </c>
      <c r="D33" s="122"/>
      <c r="E33" s="123"/>
      <c r="F33" s="29">
        <f>SUM(F34:F36)</f>
        <v>0</v>
      </c>
      <c r="G33" s="142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4"/>
    </row>
    <row r="34" spans="2:18">
      <c r="B34" s="28"/>
      <c r="C34" s="30"/>
      <c r="D34" s="124" t="s">
        <v>56</v>
      </c>
      <c r="E34" s="125"/>
      <c r="F34" s="4">
        <f>次々年度・職員給与!K41</f>
        <v>0</v>
      </c>
      <c r="G34" s="148" t="s">
        <v>80</v>
      </c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50"/>
    </row>
    <row r="35" spans="2:18">
      <c r="B35" s="28"/>
      <c r="C35" s="30"/>
      <c r="D35" s="124" t="s">
        <v>7</v>
      </c>
      <c r="E35" s="125"/>
      <c r="F35" s="4"/>
      <c r="G35" s="148" t="s">
        <v>81</v>
      </c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50"/>
    </row>
    <row r="36" spans="2:18">
      <c r="B36" s="28"/>
      <c r="C36" s="34"/>
      <c r="D36" s="124" t="s">
        <v>57</v>
      </c>
      <c r="E36" s="125"/>
      <c r="F36" s="4">
        <f>次々年度・役員報酬!E18</f>
        <v>0</v>
      </c>
      <c r="G36" s="148" t="s">
        <v>82</v>
      </c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50"/>
    </row>
    <row r="37" spans="2:18">
      <c r="B37" s="28"/>
      <c r="C37" s="126" t="s">
        <v>58</v>
      </c>
      <c r="D37" s="127"/>
      <c r="E37" s="128"/>
      <c r="F37" s="21"/>
      <c r="G37" s="148" t="s">
        <v>83</v>
      </c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50"/>
    </row>
    <row r="38" spans="2:18">
      <c r="B38" s="28"/>
      <c r="C38" s="121" t="s">
        <v>59</v>
      </c>
      <c r="D38" s="122"/>
      <c r="E38" s="123"/>
      <c r="F38" s="29">
        <f>SUM(F39:F40)</f>
        <v>0</v>
      </c>
      <c r="G38" s="142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4"/>
    </row>
    <row r="39" spans="2:18">
      <c r="B39" s="28"/>
      <c r="C39" s="30"/>
      <c r="D39" s="124" t="s">
        <v>60</v>
      </c>
      <c r="E39" s="125"/>
      <c r="F39" s="18">
        <f>ROUNDUP(L39*O39/1000,0)</f>
        <v>0</v>
      </c>
      <c r="G39" s="38" t="s">
        <v>84</v>
      </c>
      <c r="H39" s="39"/>
      <c r="I39" s="39"/>
      <c r="J39" s="39"/>
      <c r="K39" s="40" t="s">
        <v>85</v>
      </c>
      <c r="L39" s="25"/>
      <c r="M39" s="40" t="s">
        <v>71</v>
      </c>
      <c r="N39" s="40" t="s">
        <v>86</v>
      </c>
      <c r="O39" s="40">
        <v>12</v>
      </c>
      <c r="P39" s="40" t="s">
        <v>87</v>
      </c>
      <c r="Q39" s="39"/>
      <c r="R39" s="41"/>
    </row>
    <row r="40" spans="2:18">
      <c r="B40" s="28"/>
      <c r="C40" s="34"/>
      <c r="D40" s="124" t="s">
        <v>7</v>
      </c>
      <c r="E40" s="125"/>
      <c r="F40" s="4"/>
      <c r="G40" s="151" t="s">
        <v>89</v>
      </c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</row>
    <row r="41" spans="2:18">
      <c r="B41" s="28"/>
      <c r="C41" s="126" t="s">
        <v>61</v>
      </c>
      <c r="D41" s="127"/>
      <c r="E41" s="128"/>
      <c r="F41" s="21"/>
      <c r="G41" s="151" t="s">
        <v>90</v>
      </c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</row>
    <row r="42" spans="2:18">
      <c r="B42" s="35"/>
      <c r="C42" s="126" t="s">
        <v>7</v>
      </c>
      <c r="D42" s="127"/>
      <c r="E42" s="128"/>
      <c r="F42" s="21"/>
      <c r="G42" s="151" t="s">
        <v>91</v>
      </c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</row>
    <row r="43" spans="2:18">
      <c r="B43" s="124" t="s">
        <v>16</v>
      </c>
      <c r="C43" s="129"/>
      <c r="D43" s="129"/>
      <c r="E43" s="125"/>
      <c r="F43" s="4"/>
      <c r="G43" s="151" t="s">
        <v>92</v>
      </c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</row>
    <row r="44" spans="2:18">
      <c r="B44" s="133" t="s">
        <v>17</v>
      </c>
      <c r="C44" s="129"/>
      <c r="D44" s="129"/>
      <c r="E44" s="125"/>
      <c r="F44" s="18">
        <f>SUM(F45:F46)</f>
        <v>0</v>
      </c>
      <c r="G44" s="151" t="s">
        <v>93</v>
      </c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</row>
    <row r="45" spans="2:18">
      <c r="B45" s="74"/>
      <c r="C45" s="126" t="s">
        <v>140</v>
      </c>
      <c r="D45" s="127"/>
      <c r="E45" s="128"/>
      <c r="F45" s="2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</row>
    <row r="46" spans="2:18">
      <c r="B46" s="35"/>
      <c r="C46" s="126" t="s">
        <v>141</v>
      </c>
      <c r="D46" s="127"/>
      <c r="E46" s="128"/>
      <c r="F46" s="2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</row>
    <row r="47" spans="2:18">
      <c r="B47" s="124" t="s">
        <v>19</v>
      </c>
      <c r="C47" s="129"/>
      <c r="D47" s="129"/>
      <c r="E47" s="125"/>
      <c r="F47" s="4"/>
      <c r="G47" s="142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4"/>
    </row>
    <row r="48" spans="2:18">
      <c r="B48" s="124" t="s">
        <v>20</v>
      </c>
      <c r="C48" s="129"/>
      <c r="D48" s="129"/>
      <c r="E48" s="125"/>
      <c r="F48" s="4"/>
      <c r="G48" s="142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4"/>
    </row>
    <row r="49" spans="2:18">
      <c r="B49" s="124" t="s">
        <v>62</v>
      </c>
      <c r="C49" s="129"/>
      <c r="D49" s="129"/>
      <c r="E49" s="125"/>
      <c r="F49" s="18">
        <f>F28-F32-F43-F44-F47-F48</f>
        <v>0</v>
      </c>
      <c r="G49" s="142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4"/>
    </row>
    <row r="50" spans="2:18">
      <c r="B50" s="130" t="s">
        <v>13</v>
      </c>
      <c r="C50" s="131"/>
      <c r="D50" s="131"/>
      <c r="E50" s="132"/>
      <c r="F50" s="37">
        <f>F32+F43+F44+F47+F48+F49</f>
        <v>0</v>
      </c>
      <c r="G50" s="145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7"/>
    </row>
    <row r="51" spans="2:18">
      <c r="B51" s="1" t="s">
        <v>37</v>
      </c>
    </row>
    <row r="52" spans="2:18">
      <c r="B52" s="1" t="s">
        <v>50</v>
      </c>
    </row>
    <row r="53" spans="2:18">
      <c r="B53" s="1" t="s">
        <v>51</v>
      </c>
    </row>
    <row r="54" spans="2:18">
      <c r="B54" s="1" t="s">
        <v>94</v>
      </c>
    </row>
    <row r="55" spans="2:18">
      <c r="B55" s="1" t="s">
        <v>52</v>
      </c>
    </row>
    <row r="56" spans="2:18">
      <c r="B56" s="1" t="s">
        <v>95</v>
      </c>
    </row>
    <row r="57" spans="2:18">
      <c r="B57" s="1" t="s">
        <v>53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86">
    <mergeCell ref="B48:E48"/>
    <mergeCell ref="G48:R48"/>
    <mergeCell ref="B49:E49"/>
    <mergeCell ref="G49:R49"/>
    <mergeCell ref="B50:E50"/>
    <mergeCell ref="G50:R50"/>
    <mergeCell ref="B43:E43"/>
    <mergeCell ref="G43:R43"/>
    <mergeCell ref="B44:E44"/>
    <mergeCell ref="G44:R44"/>
    <mergeCell ref="B47:E47"/>
    <mergeCell ref="G47:R47"/>
    <mergeCell ref="C45:E45"/>
    <mergeCell ref="G45:R45"/>
    <mergeCell ref="C46:E46"/>
    <mergeCell ref="G46:R46"/>
    <mergeCell ref="C42:E42"/>
    <mergeCell ref="G42:R42"/>
    <mergeCell ref="D36:E36"/>
    <mergeCell ref="G36:R36"/>
    <mergeCell ref="C37:E37"/>
    <mergeCell ref="G37:R37"/>
    <mergeCell ref="C38:E38"/>
    <mergeCell ref="G38:R38"/>
    <mergeCell ref="D39:E39"/>
    <mergeCell ref="D40:E40"/>
    <mergeCell ref="G40:R40"/>
    <mergeCell ref="C41:E41"/>
    <mergeCell ref="G41:R41"/>
    <mergeCell ref="C33:E33"/>
    <mergeCell ref="G33:R33"/>
    <mergeCell ref="D34:E34"/>
    <mergeCell ref="G34:R34"/>
    <mergeCell ref="D35:E35"/>
    <mergeCell ref="G35:R35"/>
    <mergeCell ref="B28:E28"/>
    <mergeCell ref="G28:R28"/>
    <mergeCell ref="B31:E31"/>
    <mergeCell ref="G31:R31"/>
    <mergeCell ref="B32:E32"/>
    <mergeCell ref="G32:R32"/>
    <mergeCell ref="B25:E25"/>
    <mergeCell ref="G25:R25"/>
    <mergeCell ref="B26:E26"/>
    <mergeCell ref="G26:R26"/>
    <mergeCell ref="B27:E27"/>
    <mergeCell ref="G27:R27"/>
    <mergeCell ref="B22:E22"/>
    <mergeCell ref="G22:R22"/>
    <mergeCell ref="C23:E23"/>
    <mergeCell ref="G23:R23"/>
    <mergeCell ref="C24:E24"/>
    <mergeCell ref="G24:R24"/>
    <mergeCell ref="D19:E19"/>
    <mergeCell ref="M19:R19"/>
    <mergeCell ref="D20:E20"/>
    <mergeCell ref="M20:R20"/>
    <mergeCell ref="C21:E21"/>
    <mergeCell ref="G21:R21"/>
    <mergeCell ref="D16:E16"/>
    <mergeCell ref="M16:R16"/>
    <mergeCell ref="D17:E17"/>
    <mergeCell ref="M17:R17"/>
    <mergeCell ref="C18:E18"/>
    <mergeCell ref="G18:R18"/>
    <mergeCell ref="B13:E13"/>
    <mergeCell ref="G13:R13"/>
    <mergeCell ref="C14:E14"/>
    <mergeCell ref="G14:R14"/>
    <mergeCell ref="D15:E15"/>
    <mergeCell ref="M15:R15"/>
    <mergeCell ref="B6:D6"/>
    <mergeCell ref="E6:G6"/>
    <mergeCell ref="H6:L6"/>
    <mergeCell ref="M6:R6"/>
    <mergeCell ref="B12:E12"/>
    <mergeCell ref="G12:R12"/>
    <mergeCell ref="B5:D5"/>
    <mergeCell ref="E5:G5"/>
    <mergeCell ref="H5:L5"/>
    <mergeCell ref="M5:R5"/>
    <mergeCell ref="B2:R2"/>
    <mergeCell ref="B4:D4"/>
    <mergeCell ref="E4:G4"/>
    <mergeCell ref="H4:L4"/>
    <mergeCell ref="M4:R4"/>
  </mergeCells>
  <phoneticPr fontId="3"/>
  <conditionalFormatting sqref="H15:H17">
    <cfRule type="containsBlanks" dxfId="24" priority="13">
      <formula>LEN(TRIM(H15))=0</formula>
    </cfRule>
  </conditionalFormatting>
  <conditionalFormatting sqref="L15:L17">
    <cfRule type="containsBlanks" dxfId="23" priority="12">
      <formula>LEN(TRIM(L15))=0</formula>
    </cfRule>
  </conditionalFormatting>
  <conditionalFormatting sqref="L39">
    <cfRule type="containsBlanks" dxfId="22" priority="9">
      <formula>LEN(TRIM(L39))=0</formula>
    </cfRule>
  </conditionalFormatting>
  <conditionalFormatting sqref="F32:F50">
    <cfRule type="containsBlanks" dxfId="21" priority="11">
      <formula>LEN(TRIM(F32))=0</formula>
    </cfRule>
  </conditionalFormatting>
  <conditionalFormatting sqref="F13:F27">
    <cfRule type="containsBlanks" dxfId="20" priority="10">
      <formula>LEN(TRIM(F13))=0</formula>
    </cfRule>
  </conditionalFormatting>
  <conditionalFormatting sqref="H19:H20">
    <cfRule type="containsBlanks" dxfId="19" priority="7">
      <formula>LEN(TRIM(H19))=0</formula>
    </cfRule>
  </conditionalFormatting>
  <conditionalFormatting sqref="L19:L20">
    <cfRule type="containsBlanks" dxfId="18" priority="6">
      <formula>LEN(TRIM(L19))=0</formula>
    </cfRule>
  </conditionalFormatting>
  <conditionalFormatting sqref="E5:G6">
    <cfRule type="containsBlanks" dxfId="17" priority="3">
      <formula>LEN(TRIM(E5))=0</formula>
    </cfRule>
  </conditionalFormatting>
  <conditionalFormatting sqref="H5:L6">
    <cfRule type="containsBlanks" dxfId="16" priority="4">
      <formula>LEN(TRIM(H5))=0</formula>
    </cfRule>
  </conditionalFormatting>
  <dataValidations count="1">
    <dataValidation imeMode="off" allowBlank="1" showInputMessage="1" showErrorMessage="1" sqref="L39 F13:F28 E5:R6 L15:L17 L19:L20 F32:F50" xr:uid="{00000000-0002-0000-0700-000000000000}"/>
  </dataValidations>
  <pageMargins left="0.70866141732283472" right="0.70866141732283472" top="0.74803149606299213" bottom="0" header="0.31496062992125984" footer="0.31496062992125984"/>
  <pageSetup paperSize="9" scale="72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3E1AA4C-BFEF-451D-9C08-F5C66D54A4B4}">
            <xm:f>総括表!$P$7&gt;=6</xm:f>
            <x14:dxf>
              <fill>
                <patternFill patternType="darkGray"/>
              </fill>
            </x14:dxf>
          </x14:cfRule>
          <xm:sqref>B1:R57</xm:sqref>
        </x14:conditionalFormatting>
        <x14:conditionalFormatting xmlns:xm="http://schemas.microsoft.com/office/excel/2006/main">
          <x14:cfRule type="containsBlanks" priority="1" id="{696948D3-63D8-4613-AC10-E3441DE32BED}">
            <xm:f>LEN(TRIM(初年度・明細!F45))=0</xm:f>
            <x14:dxf>
              <fill>
                <patternFill>
                  <bgColor theme="7" tint="0.59996337778862885"/>
                </patternFill>
              </fill>
            </x14:dxf>
          </x14:cfRule>
          <xm:sqref>F45:F46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B1:Q45"/>
  <sheetViews>
    <sheetView zoomScaleNormal="100" workbookViewId="0">
      <pane ySplit="8" topLeftCell="A24" activePane="bottomLeft" state="frozen"/>
      <selection pane="bottomLeft" activeCell="B9" sqref="B9:D9"/>
    </sheetView>
  </sheetViews>
  <sheetFormatPr defaultRowHeight="18.75"/>
  <cols>
    <col min="1" max="2" width="3.375" style="1" customWidth="1"/>
    <col min="3" max="3" width="15.125" style="1" customWidth="1"/>
    <col min="4" max="4" width="3.375" style="1" bestFit="1" customWidth="1"/>
    <col min="5" max="5" width="7.125" style="1" bestFit="1" customWidth="1"/>
    <col min="6" max="6" width="9.375" style="1" bestFit="1" customWidth="1"/>
    <col min="7" max="7" width="11" style="1" bestFit="1" customWidth="1"/>
    <col min="8" max="11" width="11" style="1" customWidth="1"/>
    <col min="12" max="12" width="15.125" style="1" bestFit="1" customWidth="1"/>
    <col min="13" max="13" width="5.375" style="1" bestFit="1" customWidth="1"/>
    <col min="14" max="14" width="3.375" style="1" bestFit="1" customWidth="1"/>
    <col min="15" max="16384" width="9" style="1"/>
  </cols>
  <sheetData>
    <row r="1" spans="2:13">
      <c r="B1" s="20" t="s">
        <v>100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2:13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2:13">
      <c r="B3" s="111" t="s">
        <v>101</v>
      </c>
      <c r="C3" s="111"/>
      <c r="D3" s="111"/>
      <c r="E3" s="111"/>
      <c r="F3" s="111"/>
      <c r="G3" s="111"/>
      <c r="H3" s="111"/>
      <c r="I3" s="111"/>
      <c r="J3" s="111"/>
      <c r="K3" s="111"/>
      <c r="L3" s="20"/>
      <c r="M3" s="20"/>
    </row>
    <row r="4" spans="2:13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13">
      <c r="B5" s="20" t="s">
        <v>30</v>
      </c>
      <c r="C5" s="20"/>
      <c r="D5" s="20"/>
      <c r="E5" s="20"/>
      <c r="F5" s="20"/>
      <c r="G5" s="20"/>
      <c r="H5" s="20"/>
      <c r="I5" s="20"/>
      <c r="J5" s="20"/>
      <c r="K5" s="46" t="s">
        <v>127</v>
      </c>
      <c r="L5" s="20"/>
      <c r="M5" s="20"/>
    </row>
    <row r="6" spans="2:13">
      <c r="B6" s="108" t="s">
        <v>102</v>
      </c>
      <c r="C6" s="108"/>
      <c r="D6" s="108"/>
      <c r="E6" s="132" t="s">
        <v>115</v>
      </c>
      <c r="F6" s="108"/>
      <c r="G6" s="47" t="s">
        <v>124</v>
      </c>
      <c r="H6" s="47" t="s">
        <v>123</v>
      </c>
      <c r="I6" s="47" t="s">
        <v>122</v>
      </c>
      <c r="J6" s="48" t="s">
        <v>120</v>
      </c>
      <c r="K6" s="48" t="s">
        <v>121</v>
      </c>
      <c r="L6" s="20"/>
      <c r="M6" s="20"/>
    </row>
    <row r="7" spans="2:13">
      <c r="B7" s="108"/>
      <c r="C7" s="108"/>
      <c r="D7" s="108"/>
      <c r="E7" s="132"/>
      <c r="F7" s="108"/>
      <c r="G7" s="49" t="s">
        <v>116</v>
      </c>
      <c r="H7" s="49" t="s">
        <v>119</v>
      </c>
      <c r="I7" s="49" t="s">
        <v>118</v>
      </c>
      <c r="J7" s="50" t="s">
        <v>126</v>
      </c>
      <c r="K7" s="50" t="s">
        <v>125</v>
      </c>
      <c r="L7" s="20"/>
      <c r="M7" s="20"/>
    </row>
    <row r="8" spans="2:13">
      <c r="B8" s="108"/>
      <c r="C8" s="108"/>
      <c r="D8" s="108"/>
      <c r="E8" s="132"/>
      <c r="F8" s="108"/>
      <c r="G8" s="51" t="s">
        <v>117</v>
      </c>
      <c r="H8" s="52"/>
      <c r="I8" s="51"/>
      <c r="J8" s="53"/>
      <c r="K8" s="53"/>
      <c r="L8" s="20"/>
      <c r="M8" s="20"/>
    </row>
    <row r="9" spans="2:13">
      <c r="B9" s="160"/>
      <c r="C9" s="161"/>
      <c r="D9" s="162"/>
      <c r="E9" s="54" t="s">
        <v>104</v>
      </c>
      <c r="F9" s="42"/>
      <c r="G9" s="18" t="str">
        <f>IFERROR(ROUND(H9/F9,0),"")</f>
        <v/>
      </c>
      <c r="H9" s="4"/>
      <c r="I9" s="18">
        <f>H9*12</f>
        <v>0</v>
      </c>
      <c r="J9" s="4"/>
      <c r="K9" s="18">
        <f>I9+J9</f>
        <v>0</v>
      </c>
      <c r="L9" s="20">
        <f>B9</f>
        <v>0</v>
      </c>
      <c r="M9" s="75">
        <f>F11</f>
        <v>0</v>
      </c>
    </row>
    <row r="10" spans="2:13">
      <c r="B10" s="77" t="str">
        <f>IF(B9=総括表!$R$16,"（","")</f>
        <v/>
      </c>
      <c r="C10" s="76"/>
      <c r="D10" s="78" t="str">
        <f>IF(B9=総括表!$R$16,"）","")</f>
        <v/>
      </c>
      <c r="E10" s="54" t="s">
        <v>105</v>
      </c>
      <c r="F10" s="42"/>
      <c r="G10" s="18" t="str">
        <f>IFERROR(ROUND(H10/F10,0),"")</f>
        <v/>
      </c>
      <c r="H10" s="4"/>
      <c r="I10" s="18">
        <f>H10*12</f>
        <v>0</v>
      </c>
      <c r="J10" s="4"/>
      <c r="K10" s="18">
        <f>I10+J10</f>
        <v>0</v>
      </c>
      <c r="L10" s="20">
        <f>L9</f>
        <v>0</v>
      </c>
      <c r="M10" s="75">
        <f>F11</f>
        <v>0</v>
      </c>
    </row>
    <row r="11" spans="2:13">
      <c r="B11" s="79"/>
      <c r="C11" s="80"/>
      <c r="D11" s="81"/>
      <c r="E11" s="55" t="s">
        <v>106</v>
      </c>
      <c r="F11" s="56">
        <f>SUM(F9:F10)</f>
        <v>0</v>
      </c>
      <c r="G11" s="29" t="str">
        <f>IFERROR(ROUND(H11/F11,0),"")</f>
        <v/>
      </c>
      <c r="H11" s="29">
        <f>SUM(H9:H10)</f>
        <v>0</v>
      </c>
      <c r="I11" s="29">
        <f>SUM(I9:I10)</f>
        <v>0</v>
      </c>
      <c r="J11" s="29">
        <f>SUM(J9:J10)</f>
        <v>0</v>
      </c>
      <c r="K11" s="29">
        <f>SUM(K9:K10)</f>
        <v>0</v>
      </c>
      <c r="L11" s="20"/>
      <c r="M11" s="20"/>
    </row>
    <row r="12" spans="2:13">
      <c r="B12" s="160"/>
      <c r="C12" s="161"/>
      <c r="D12" s="162"/>
      <c r="E12" s="54" t="s">
        <v>104</v>
      </c>
      <c r="F12" s="42"/>
      <c r="G12" s="18" t="str">
        <f t="shared" ref="G12:G38" si="0">IFERROR(ROUND(H12/F12,0),"")</f>
        <v/>
      </c>
      <c r="H12" s="4"/>
      <c r="I12" s="18">
        <f t="shared" ref="I12:I13" si="1">H12*12</f>
        <v>0</v>
      </c>
      <c r="J12" s="4"/>
      <c r="K12" s="18">
        <f t="shared" ref="K12:K13" si="2">I12+J12</f>
        <v>0</v>
      </c>
      <c r="L12" s="20">
        <f>B12</f>
        <v>0</v>
      </c>
      <c r="M12" s="75">
        <f t="shared" ref="M12" si="3">F14</f>
        <v>0</v>
      </c>
    </row>
    <row r="13" spans="2:13">
      <c r="B13" s="77" t="str">
        <f>IF(B12=総括表!$R$16,"（","")</f>
        <v/>
      </c>
      <c r="C13" s="76"/>
      <c r="D13" s="78" t="str">
        <f>IF(B12=総括表!$R$16,"）","")</f>
        <v/>
      </c>
      <c r="E13" s="54" t="s">
        <v>105</v>
      </c>
      <c r="F13" s="42"/>
      <c r="G13" s="18" t="str">
        <f t="shared" si="0"/>
        <v/>
      </c>
      <c r="H13" s="4"/>
      <c r="I13" s="18">
        <f t="shared" si="1"/>
        <v>0</v>
      </c>
      <c r="J13" s="4"/>
      <c r="K13" s="18">
        <f t="shared" si="2"/>
        <v>0</v>
      </c>
      <c r="L13" s="20">
        <f t="shared" ref="L13" si="4">L12</f>
        <v>0</v>
      </c>
      <c r="M13" s="75">
        <f t="shared" ref="M13" si="5">F14</f>
        <v>0</v>
      </c>
    </row>
    <row r="14" spans="2:13">
      <c r="B14" s="79"/>
      <c r="C14" s="80"/>
      <c r="D14" s="81"/>
      <c r="E14" s="55" t="s">
        <v>106</v>
      </c>
      <c r="F14" s="56">
        <f t="shared" ref="F14" si="6">SUM(F12:F13)</f>
        <v>0</v>
      </c>
      <c r="G14" s="29" t="str">
        <f t="shared" si="0"/>
        <v/>
      </c>
      <c r="H14" s="29">
        <f t="shared" ref="H14:K14" si="7">SUM(H12:H13)</f>
        <v>0</v>
      </c>
      <c r="I14" s="29">
        <f t="shared" si="7"/>
        <v>0</v>
      </c>
      <c r="J14" s="29">
        <f t="shared" si="7"/>
        <v>0</v>
      </c>
      <c r="K14" s="29">
        <f t="shared" si="7"/>
        <v>0</v>
      </c>
      <c r="L14" s="20"/>
      <c r="M14" s="20"/>
    </row>
    <row r="15" spans="2:13">
      <c r="B15" s="160"/>
      <c r="C15" s="161"/>
      <c r="D15" s="162"/>
      <c r="E15" s="54" t="s">
        <v>104</v>
      </c>
      <c r="F15" s="42"/>
      <c r="G15" s="18" t="str">
        <f t="shared" si="0"/>
        <v/>
      </c>
      <c r="H15" s="4"/>
      <c r="I15" s="18">
        <f t="shared" ref="I15:I16" si="8">H15*12</f>
        <v>0</v>
      </c>
      <c r="J15" s="4"/>
      <c r="K15" s="18">
        <f t="shared" ref="K15:K16" si="9">I15+J15</f>
        <v>0</v>
      </c>
      <c r="L15" s="20">
        <f>B15</f>
        <v>0</v>
      </c>
      <c r="M15" s="75">
        <f t="shared" ref="M15" si="10">F17</f>
        <v>0</v>
      </c>
    </row>
    <row r="16" spans="2:13">
      <c r="B16" s="77" t="str">
        <f>IF(B15=総括表!$R$16,"（","")</f>
        <v/>
      </c>
      <c r="C16" s="76"/>
      <c r="D16" s="78" t="str">
        <f>IF(B15=総括表!$R$16,"）","")</f>
        <v/>
      </c>
      <c r="E16" s="54" t="s">
        <v>105</v>
      </c>
      <c r="F16" s="42"/>
      <c r="G16" s="18" t="str">
        <f t="shared" si="0"/>
        <v/>
      </c>
      <c r="H16" s="4"/>
      <c r="I16" s="18">
        <f t="shared" si="8"/>
        <v>0</v>
      </c>
      <c r="J16" s="4"/>
      <c r="K16" s="18">
        <f t="shared" si="9"/>
        <v>0</v>
      </c>
      <c r="L16" s="20">
        <f t="shared" ref="L16" si="11">L15</f>
        <v>0</v>
      </c>
      <c r="M16" s="75">
        <f t="shared" ref="M16" si="12">F17</f>
        <v>0</v>
      </c>
    </row>
    <row r="17" spans="2:13">
      <c r="B17" s="79"/>
      <c r="C17" s="80"/>
      <c r="D17" s="81"/>
      <c r="E17" s="57" t="s">
        <v>106</v>
      </c>
      <c r="F17" s="58">
        <f t="shared" ref="F17" si="13">SUM(F15:F16)</f>
        <v>0</v>
      </c>
      <c r="G17" s="29" t="str">
        <f t="shared" si="0"/>
        <v/>
      </c>
      <c r="H17" s="29">
        <f t="shared" ref="H17:K17" si="14">SUM(H15:H16)</f>
        <v>0</v>
      </c>
      <c r="I17" s="29">
        <f t="shared" si="14"/>
        <v>0</v>
      </c>
      <c r="J17" s="29">
        <f t="shared" si="14"/>
        <v>0</v>
      </c>
      <c r="K17" s="29">
        <f t="shared" si="14"/>
        <v>0</v>
      </c>
      <c r="L17" s="20"/>
      <c r="M17" s="20"/>
    </row>
    <row r="18" spans="2:13">
      <c r="B18" s="160"/>
      <c r="C18" s="161"/>
      <c r="D18" s="162"/>
      <c r="E18" s="54" t="s">
        <v>104</v>
      </c>
      <c r="F18" s="42"/>
      <c r="G18" s="18" t="str">
        <f t="shared" si="0"/>
        <v/>
      </c>
      <c r="H18" s="4"/>
      <c r="I18" s="18">
        <f t="shared" ref="I18:I19" si="15">H18*12</f>
        <v>0</v>
      </c>
      <c r="J18" s="4"/>
      <c r="K18" s="18">
        <f t="shared" ref="K18:K19" si="16">I18+J18</f>
        <v>0</v>
      </c>
      <c r="L18" s="20">
        <f>B18</f>
        <v>0</v>
      </c>
      <c r="M18" s="75">
        <f t="shared" ref="M18" si="17">F20</f>
        <v>0</v>
      </c>
    </row>
    <row r="19" spans="2:13">
      <c r="B19" s="77" t="str">
        <f>IF(B18=総括表!$R$16,"（","")</f>
        <v/>
      </c>
      <c r="C19" s="76"/>
      <c r="D19" s="78" t="str">
        <f>IF(B18=総括表!$R$16,"）","")</f>
        <v/>
      </c>
      <c r="E19" s="54" t="s">
        <v>105</v>
      </c>
      <c r="F19" s="42"/>
      <c r="G19" s="18" t="str">
        <f t="shared" si="0"/>
        <v/>
      </c>
      <c r="H19" s="4"/>
      <c r="I19" s="18">
        <f t="shared" si="15"/>
        <v>0</v>
      </c>
      <c r="J19" s="4"/>
      <c r="K19" s="18">
        <f t="shared" si="16"/>
        <v>0</v>
      </c>
      <c r="L19" s="20">
        <f t="shared" ref="L19" si="18">L18</f>
        <v>0</v>
      </c>
      <c r="M19" s="75">
        <f t="shared" ref="M19" si="19">F20</f>
        <v>0</v>
      </c>
    </row>
    <row r="20" spans="2:13">
      <c r="B20" s="79"/>
      <c r="C20" s="80"/>
      <c r="D20" s="81"/>
      <c r="E20" s="57" t="s">
        <v>106</v>
      </c>
      <c r="F20" s="58">
        <f t="shared" ref="F20" si="20">SUM(F18:F19)</f>
        <v>0</v>
      </c>
      <c r="G20" s="29" t="str">
        <f t="shared" si="0"/>
        <v/>
      </c>
      <c r="H20" s="29">
        <f t="shared" ref="H20:K20" si="21">SUM(H18:H19)</f>
        <v>0</v>
      </c>
      <c r="I20" s="29">
        <f t="shared" si="21"/>
        <v>0</v>
      </c>
      <c r="J20" s="29">
        <f t="shared" si="21"/>
        <v>0</v>
      </c>
      <c r="K20" s="29">
        <f t="shared" si="21"/>
        <v>0</v>
      </c>
      <c r="L20" s="20"/>
      <c r="M20" s="20"/>
    </row>
    <row r="21" spans="2:13">
      <c r="B21" s="160"/>
      <c r="C21" s="161"/>
      <c r="D21" s="162"/>
      <c r="E21" s="54" t="s">
        <v>104</v>
      </c>
      <c r="F21" s="42"/>
      <c r="G21" s="18" t="str">
        <f t="shared" si="0"/>
        <v/>
      </c>
      <c r="H21" s="4"/>
      <c r="I21" s="18">
        <f t="shared" ref="I21:I22" si="22">H21*12</f>
        <v>0</v>
      </c>
      <c r="J21" s="4"/>
      <c r="K21" s="18">
        <f t="shared" ref="K21:K22" si="23">I21+J21</f>
        <v>0</v>
      </c>
      <c r="L21" s="20">
        <f>B21</f>
        <v>0</v>
      </c>
      <c r="M21" s="75">
        <f t="shared" ref="M21" si="24">F23</f>
        <v>0</v>
      </c>
    </row>
    <row r="22" spans="2:13">
      <c r="B22" s="77" t="str">
        <f>IF(B21=総括表!$R$16,"（","")</f>
        <v/>
      </c>
      <c r="C22" s="76"/>
      <c r="D22" s="78" t="str">
        <f>IF(B21=総括表!$R$16,"）","")</f>
        <v/>
      </c>
      <c r="E22" s="54" t="s">
        <v>105</v>
      </c>
      <c r="F22" s="42"/>
      <c r="G22" s="18" t="str">
        <f t="shared" si="0"/>
        <v/>
      </c>
      <c r="H22" s="4"/>
      <c r="I22" s="18">
        <f t="shared" si="22"/>
        <v>0</v>
      </c>
      <c r="J22" s="4"/>
      <c r="K22" s="18">
        <f t="shared" si="23"/>
        <v>0</v>
      </c>
      <c r="L22" s="20">
        <f t="shared" ref="L22" si="25">L21</f>
        <v>0</v>
      </c>
      <c r="M22" s="75">
        <f t="shared" ref="M22" si="26">F23</f>
        <v>0</v>
      </c>
    </row>
    <row r="23" spans="2:13">
      <c r="B23" s="79"/>
      <c r="C23" s="80"/>
      <c r="D23" s="81"/>
      <c r="E23" s="57" t="s">
        <v>106</v>
      </c>
      <c r="F23" s="58">
        <f t="shared" ref="F23" si="27">SUM(F21:F22)</f>
        <v>0</v>
      </c>
      <c r="G23" s="29" t="str">
        <f t="shared" si="0"/>
        <v/>
      </c>
      <c r="H23" s="29">
        <f t="shared" ref="H23:K23" si="28">SUM(H21:H22)</f>
        <v>0</v>
      </c>
      <c r="I23" s="29">
        <f t="shared" si="28"/>
        <v>0</v>
      </c>
      <c r="J23" s="29">
        <f t="shared" si="28"/>
        <v>0</v>
      </c>
      <c r="K23" s="29">
        <f t="shared" si="28"/>
        <v>0</v>
      </c>
      <c r="L23" s="20"/>
      <c r="M23" s="20"/>
    </row>
    <row r="24" spans="2:13">
      <c r="B24" s="160"/>
      <c r="C24" s="161"/>
      <c r="D24" s="162"/>
      <c r="E24" s="54" t="s">
        <v>104</v>
      </c>
      <c r="F24" s="42"/>
      <c r="G24" s="18" t="str">
        <f t="shared" si="0"/>
        <v/>
      </c>
      <c r="H24" s="4"/>
      <c r="I24" s="18">
        <f t="shared" ref="I24:I25" si="29">H24*12</f>
        <v>0</v>
      </c>
      <c r="J24" s="4"/>
      <c r="K24" s="18">
        <f t="shared" ref="K24:K25" si="30">I24+J24</f>
        <v>0</v>
      </c>
      <c r="L24" s="20">
        <f>B24</f>
        <v>0</v>
      </c>
      <c r="M24" s="75">
        <f t="shared" ref="M24" si="31">F26</f>
        <v>0</v>
      </c>
    </row>
    <row r="25" spans="2:13">
      <c r="B25" s="77" t="str">
        <f>IF(B24=総括表!$R$16,"（","")</f>
        <v/>
      </c>
      <c r="C25" s="76"/>
      <c r="D25" s="78" t="str">
        <f>IF(B24=総括表!$R$16,"）","")</f>
        <v/>
      </c>
      <c r="E25" s="54" t="s">
        <v>105</v>
      </c>
      <c r="F25" s="42"/>
      <c r="G25" s="18" t="str">
        <f t="shared" si="0"/>
        <v/>
      </c>
      <c r="H25" s="4"/>
      <c r="I25" s="18">
        <f t="shared" si="29"/>
        <v>0</v>
      </c>
      <c r="J25" s="4"/>
      <c r="K25" s="18">
        <f t="shared" si="30"/>
        <v>0</v>
      </c>
      <c r="L25" s="20">
        <f t="shared" ref="L25" si="32">L24</f>
        <v>0</v>
      </c>
      <c r="M25" s="75">
        <f t="shared" ref="M25" si="33">F26</f>
        <v>0</v>
      </c>
    </row>
    <row r="26" spans="2:13">
      <c r="B26" s="79"/>
      <c r="C26" s="80"/>
      <c r="D26" s="81"/>
      <c r="E26" s="57" t="s">
        <v>106</v>
      </c>
      <c r="F26" s="58">
        <f t="shared" ref="F26" si="34">SUM(F24:F25)</f>
        <v>0</v>
      </c>
      <c r="G26" s="29" t="str">
        <f t="shared" si="0"/>
        <v/>
      </c>
      <c r="H26" s="29">
        <f t="shared" ref="H26:K26" si="35">SUM(H24:H25)</f>
        <v>0</v>
      </c>
      <c r="I26" s="29">
        <f t="shared" si="35"/>
        <v>0</v>
      </c>
      <c r="J26" s="29">
        <f t="shared" si="35"/>
        <v>0</v>
      </c>
      <c r="K26" s="29">
        <f t="shared" si="35"/>
        <v>0</v>
      </c>
      <c r="L26" s="20"/>
      <c r="M26" s="20"/>
    </row>
    <row r="27" spans="2:13">
      <c r="B27" s="160"/>
      <c r="C27" s="161"/>
      <c r="D27" s="162"/>
      <c r="E27" s="54" t="s">
        <v>104</v>
      </c>
      <c r="F27" s="42"/>
      <c r="G27" s="18" t="str">
        <f t="shared" si="0"/>
        <v/>
      </c>
      <c r="H27" s="4"/>
      <c r="I27" s="18">
        <f t="shared" ref="I27:I28" si="36">H27*12</f>
        <v>0</v>
      </c>
      <c r="J27" s="4"/>
      <c r="K27" s="18">
        <f t="shared" ref="K27:K28" si="37">I27+J27</f>
        <v>0</v>
      </c>
      <c r="L27" s="20">
        <f>B27</f>
        <v>0</v>
      </c>
      <c r="M27" s="75">
        <f t="shared" ref="M27" si="38">F29</f>
        <v>0</v>
      </c>
    </row>
    <row r="28" spans="2:13">
      <c r="B28" s="77" t="str">
        <f>IF(B27=総括表!$R$16,"（","")</f>
        <v/>
      </c>
      <c r="C28" s="76"/>
      <c r="D28" s="78" t="str">
        <f>IF(B27=総括表!$R$16,"）","")</f>
        <v/>
      </c>
      <c r="E28" s="54" t="s">
        <v>105</v>
      </c>
      <c r="F28" s="42"/>
      <c r="G28" s="18" t="str">
        <f t="shared" si="0"/>
        <v/>
      </c>
      <c r="H28" s="4"/>
      <c r="I28" s="18">
        <f t="shared" si="36"/>
        <v>0</v>
      </c>
      <c r="J28" s="4"/>
      <c r="K28" s="18">
        <f t="shared" si="37"/>
        <v>0</v>
      </c>
      <c r="L28" s="20">
        <f t="shared" ref="L28" si="39">L27</f>
        <v>0</v>
      </c>
      <c r="M28" s="75">
        <f t="shared" ref="M28" si="40">F29</f>
        <v>0</v>
      </c>
    </row>
    <row r="29" spans="2:13">
      <c r="B29" s="79"/>
      <c r="C29" s="80"/>
      <c r="D29" s="81"/>
      <c r="E29" s="57" t="s">
        <v>106</v>
      </c>
      <c r="F29" s="58">
        <f t="shared" ref="F29" si="41">SUM(F27:F28)</f>
        <v>0</v>
      </c>
      <c r="G29" s="29" t="str">
        <f t="shared" si="0"/>
        <v/>
      </c>
      <c r="H29" s="29">
        <f t="shared" ref="H29:K29" si="42">SUM(H27:H28)</f>
        <v>0</v>
      </c>
      <c r="I29" s="29">
        <f t="shared" si="42"/>
        <v>0</v>
      </c>
      <c r="J29" s="29">
        <f t="shared" si="42"/>
        <v>0</v>
      </c>
      <c r="K29" s="29">
        <f t="shared" si="42"/>
        <v>0</v>
      </c>
      <c r="L29" s="20"/>
      <c r="M29" s="20"/>
    </row>
    <row r="30" spans="2:13">
      <c r="B30" s="160"/>
      <c r="C30" s="161"/>
      <c r="D30" s="162"/>
      <c r="E30" s="54" t="s">
        <v>104</v>
      </c>
      <c r="F30" s="42"/>
      <c r="G30" s="18" t="str">
        <f t="shared" si="0"/>
        <v/>
      </c>
      <c r="H30" s="4"/>
      <c r="I30" s="18">
        <f t="shared" ref="I30:I31" si="43">H30*12</f>
        <v>0</v>
      </c>
      <c r="J30" s="4"/>
      <c r="K30" s="18">
        <f t="shared" ref="K30:K31" si="44">I30+J30</f>
        <v>0</v>
      </c>
      <c r="L30" s="20">
        <f>B30</f>
        <v>0</v>
      </c>
      <c r="M30" s="75">
        <f t="shared" ref="M30" si="45">F32</f>
        <v>0</v>
      </c>
    </row>
    <row r="31" spans="2:13">
      <c r="B31" s="77" t="str">
        <f>IF(B30=総括表!$R$16,"（","")</f>
        <v/>
      </c>
      <c r="C31" s="76"/>
      <c r="D31" s="78" t="str">
        <f>IF(B30=総括表!$R$16,"）","")</f>
        <v/>
      </c>
      <c r="E31" s="54" t="s">
        <v>105</v>
      </c>
      <c r="F31" s="42"/>
      <c r="G31" s="18" t="str">
        <f t="shared" si="0"/>
        <v/>
      </c>
      <c r="H31" s="4"/>
      <c r="I31" s="18">
        <f t="shared" si="43"/>
        <v>0</v>
      </c>
      <c r="J31" s="4"/>
      <c r="K31" s="18">
        <f t="shared" si="44"/>
        <v>0</v>
      </c>
      <c r="L31" s="20">
        <f t="shared" ref="L31" si="46">L30</f>
        <v>0</v>
      </c>
      <c r="M31" s="75">
        <f t="shared" ref="M31" si="47">F32</f>
        <v>0</v>
      </c>
    </row>
    <row r="32" spans="2:13">
      <c r="B32" s="79"/>
      <c r="C32" s="80"/>
      <c r="D32" s="81"/>
      <c r="E32" s="57" t="s">
        <v>106</v>
      </c>
      <c r="F32" s="58">
        <f t="shared" ref="F32" si="48">SUM(F30:F31)</f>
        <v>0</v>
      </c>
      <c r="G32" s="29" t="str">
        <f t="shared" si="0"/>
        <v/>
      </c>
      <c r="H32" s="29">
        <f t="shared" ref="H32:K32" si="49">SUM(H30:H31)</f>
        <v>0</v>
      </c>
      <c r="I32" s="29">
        <f t="shared" si="49"/>
        <v>0</v>
      </c>
      <c r="J32" s="29">
        <f t="shared" si="49"/>
        <v>0</v>
      </c>
      <c r="K32" s="29">
        <f t="shared" si="49"/>
        <v>0</v>
      </c>
      <c r="L32" s="20"/>
      <c r="M32" s="20"/>
    </row>
    <row r="33" spans="2:17">
      <c r="B33" s="160"/>
      <c r="C33" s="161"/>
      <c r="D33" s="162"/>
      <c r="E33" s="54" t="s">
        <v>104</v>
      </c>
      <c r="F33" s="42"/>
      <c r="G33" s="18" t="str">
        <f t="shared" si="0"/>
        <v/>
      </c>
      <c r="H33" s="4"/>
      <c r="I33" s="18">
        <f t="shared" ref="I33:I34" si="50">H33*12</f>
        <v>0</v>
      </c>
      <c r="J33" s="4"/>
      <c r="K33" s="18">
        <f t="shared" ref="K33:K34" si="51">I33+J33</f>
        <v>0</v>
      </c>
      <c r="L33" s="20">
        <f>B33</f>
        <v>0</v>
      </c>
      <c r="M33" s="75">
        <f t="shared" ref="M33" si="52">F35</f>
        <v>0</v>
      </c>
    </row>
    <row r="34" spans="2:17">
      <c r="B34" s="77" t="str">
        <f>IF(B33=総括表!$R$16,"（","")</f>
        <v/>
      </c>
      <c r="C34" s="76"/>
      <c r="D34" s="78" t="str">
        <f>IF(B33=総括表!$R$16,"）","")</f>
        <v/>
      </c>
      <c r="E34" s="54" t="s">
        <v>105</v>
      </c>
      <c r="F34" s="42"/>
      <c r="G34" s="18" t="str">
        <f t="shared" si="0"/>
        <v/>
      </c>
      <c r="H34" s="4"/>
      <c r="I34" s="18">
        <f t="shared" si="50"/>
        <v>0</v>
      </c>
      <c r="J34" s="4"/>
      <c r="K34" s="18">
        <f t="shared" si="51"/>
        <v>0</v>
      </c>
      <c r="L34" s="20">
        <f t="shared" ref="L34" si="53">L33</f>
        <v>0</v>
      </c>
      <c r="M34" s="75">
        <f t="shared" ref="M34" si="54">F35</f>
        <v>0</v>
      </c>
    </row>
    <row r="35" spans="2:17">
      <c r="B35" s="79"/>
      <c r="C35" s="80"/>
      <c r="D35" s="81"/>
      <c r="E35" s="57" t="s">
        <v>106</v>
      </c>
      <c r="F35" s="58">
        <f t="shared" ref="F35" si="55">SUM(F33:F34)</f>
        <v>0</v>
      </c>
      <c r="G35" s="29" t="str">
        <f t="shared" si="0"/>
        <v/>
      </c>
      <c r="H35" s="29">
        <f t="shared" ref="H35:K35" si="56">SUM(H33:H34)</f>
        <v>0</v>
      </c>
      <c r="I35" s="29">
        <f t="shared" si="56"/>
        <v>0</v>
      </c>
      <c r="J35" s="29">
        <f t="shared" si="56"/>
        <v>0</v>
      </c>
      <c r="K35" s="29">
        <f t="shared" si="56"/>
        <v>0</v>
      </c>
      <c r="L35" s="20"/>
      <c r="M35" s="20"/>
    </row>
    <row r="36" spans="2:17" ht="18.75" customHeight="1">
      <c r="B36" s="160"/>
      <c r="C36" s="161"/>
      <c r="D36" s="162"/>
      <c r="E36" s="54" t="s">
        <v>104</v>
      </c>
      <c r="F36" s="42"/>
      <c r="G36" s="18" t="str">
        <f t="shared" si="0"/>
        <v/>
      </c>
      <c r="H36" s="4"/>
      <c r="I36" s="18">
        <f t="shared" ref="I36:I37" si="57">H36*12</f>
        <v>0</v>
      </c>
      <c r="J36" s="4"/>
      <c r="K36" s="18">
        <f t="shared" ref="K36:K37" si="58">I36+J36</f>
        <v>0</v>
      </c>
      <c r="L36" s="20">
        <f>B36</f>
        <v>0</v>
      </c>
      <c r="M36" s="75">
        <f t="shared" ref="M36" si="59">F38</f>
        <v>0</v>
      </c>
      <c r="N36" s="43" t="s">
        <v>129</v>
      </c>
      <c r="O36" s="166" t="s">
        <v>157</v>
      </c>
      <c r="P36" s="167"/>
      <c r="Q36" s="168"/>
    </row>
    <row r="37" spans="2:17">
      <c r="B37" s="77" t="str">
        <f>IF(B36=総括表!$R$16,"（","")</f>
        <v/>
      </c>
      <c r="C37" s="76"/>
      <c r="D37" s="78" t="str">
        <f>IF(B36=総括表!$R$16,"）","")</f>
        <v/>
      </c>
      <c r="E37" s="54" t="s">
        <v>105</v>
      </c>
      <c r="F37" s="42"/>
      <c r="G37" s="18" t="str">
        <f t="shared" si="0"/>
        <v/>
      </c>
      <c r="H37" s="4"/>
      <c r="I37" s="18">
        <f t="shared" si="57"/>
        <v>0</v>
      </c>
      <c r="J37" s="4"/>
      <c r="K37" s="18">
        <f t="shared" si="58"/>
        <v>0</v>
      </c>
      <c r="L37" s="20">
        <f t="shared" ref="L37" si="60">L36</f>
        <v>0</v>
      </c>
      <c r="M37" s="75">
        <f t="shared" ref="M37" si="61">F38</f>
        <v>0</v>
      </c>
      <c r="N37" s="44" t="s">
        <v>129</v>
      </c>
      <c r="O37" s="169"/>
      <c r="P37" s="169"/>
      <c r="Q37" s="170"/>
    </row>
    <row r="38" spans="2:17">
      <c r="B38" s="79"/>
      <c r="C38" s="80"/>
      <c r="D38" s="81"/>
      <c r="E38" s="57" t="s">
        <v>106</v>
      </c>
      <c r="F38" s="58">
        <f t="shared" ref="F38" si="62">SUM(F36:F37)</f>
        <v>0</v>
      </c>
      <c r="G38" s="29" t="str">
        <f t="shared" si="0"/>
        <v/>
      </c>
      <c r="H38" s="29">
        <f t="shared" ref="H38:K38" si="63">SUM(H36:H37)</f>
        <v>0</v>
      </c>
      <c r="I38" s="29">
        <f t="shared" si="63"/>
        <v>0</v>
      </c>
      <c r="J38" s="29">
        <f t="shared" si="63"/>
        <v>0</v>
      </c>
      <c r="K38" s="29">
        <f t="shared" si="63"/>
        <v>0</v>
      </c>
      <c r="L38" s="20"/>
      <c r="M38" s="20"/>
      <c r="N38" s="45" t="s">
        <v>129</v>
      </c>
      <c r="O38" s="171"/>
      <c r="P38" s="171"/>
      <c r="Q38" s="172"/>
    </row>
    <row r="39" spans="2:17">
      <c r="B39" s="113" t="s">
        <v>128</v>
      </c>
      <c r="C39" s="114"/>
      <c r="D39" s="115"/>
      <c r="E39" s="59" t="s">
        <v>104</v>
      </c>
      <c r="F39" s="60">
        <f>SUMIF($E$9:$E$38,$E39,F$9:F$38)</f>
        <v>0</v>
      </c>
      <c r="G39" s="61">
        <f>IFERROR(H39/F39,0)</f>
        <v>0</v>
      </c>
      <c r="H39" s="61">
        <f t="shared" ref="H39:K40" si="64">SUMIF($E$9:$E$38,$E39,H$9:H$38)</f>
        <v>0</v>
      </c>
      <c r="I39" s="61">
        <f t="shared" si="64"/>
        <v>0</v>
      </c>
      <c r="J39" s="61">
        <f t="shared" si="64"/>
        <v>0</v>
      </c>
      <c r="K39" s="61">
        <f t="shared" si="64"/>
        <v>0</v>
      </c>
      <c r="L39" s="20"/>
      <c r="M39" s="20"/>
    </row>
    <row r="40" spans="2:17">
      <c r="B40" s="163"/>
      <c r="C40" s="164"/>
      <c r="D40" s="165"/>
      <c r="E40" s="59" t="s">
        <v>105</v>
      </c>
      <c r="F40" s="60">
        <f>SUMIF($E$9:$E$38,$E40,F$9:F$38)</f>
        <v>0</v>
      </c>
      <c r="G40" s="61">
        <f>IFERROR(H40/F40,0)</f>
        <v>0</v>
      </c>
      <c r="H40" s="61">
        <f t="shared" si="64"/>
        <v>0</v>
      </c>
      <c r="I40" s="61">
        <f t="shared" si="64"/>
        <v>0</v>
      </c>
      <c r="J40" s="61">
        <f t="shared" si="64"/>
        <v>0</v>
      </c>
      <c r="K40" s="61">
        <f t="shared" si="64"/>
        <v>0</v>
      </c>
      <c r="L40" s="20"/>
      <c r="M40" s="20"/>
    </row>
    <row r="41" spans="2:17">
      <c r="B41" s="116"/>
      <c r="C41" s="117"/>
      <c r="D41" s="118"/>
      <c r="E41" s="62" t="s">
        <v>106</v>
      </c>
      <c r="F41" s="63">
        <f>SUM(F39:F40)</f>
        <v>0</v>
      </c>
      <c r="G41" s="64">
        <f>IFERROR(H41/F41,0)</f>
        <v>0</v>
      </c>
      <c r="H41" s="64">
        <f>SUM(H39:H40)</f>
        <v>0</v>
      </c>
      <c r="I41" s="64">
        <f t="shared" ref="I41" si="65">SUM(I39:I40)</f>
        <v>0</v>
      </c>
      <c r="J41" s="64">
        <f>SUM(J39:J40)</f>
        <v>0</v>
      </c>
      <c r="K41" s="64">
        <f>SUM(K39:K40)</f>
        <v>0</v>
      </c>
      <c r="L41" s="20"/>
      <c r="M41" s="20"/>
    </row>
    <row r="42" spans="2:17">
      <c r="B42" s="1" t="s">
        <v>37</v>
      </c>
    </row>
    <row r="43" spans="2:17">
      <c r="B43" s="1" t="s">
        <v>145</v>
      </c>
    </row>
    <row r="44" spans="2:17">
      <c r="B44" s="1" t="s">
        <v>130</v>
      </c>
    </row>
    <row r="45" spans="2:17">
      <c r="B45" s="1" t="s">
        <v>132</v>
      </c>
    </row>
  </sheetData>
  <sheetProtection sheet="1" formatCells="0" formatColumns="0" formatRows="0" insertColumns="0" insertRows="0" insertHyperlinks="0" deleteColumns="0" deleteRows="0" selectLockedCells="1" sort="0" autoFilter="0" pivotTables="0"/>
  <mergeCells count="15">
    <mergeCell ref="B3:K3"/>
    <mergeCell ref="B6:D8"/>
    <mergeCell ref="E6:F8"/>
    <mergeCell ref="B9:D9"/>
    <mergeCell ref="B12:D12"/>
    <mergeCell ref="B15:D15"/>
    <mergeCell ref="B36:D36"/>
    <mergeCell ref="O36:Q38"/>
    <mergeCell ref="B39:D41"/>
    <mergeCell ref="B18:D18"/>
    <mergeCell ref="B21:D21"/>
    <mergeCell ref="B24:D24"/>
    <mergeCell ref="B27:D27"/>
    <mergeCell ref="B30:D30"/>
    <mergeCell ref="B33:D33"/>
  </mergeCells>
  <phoneticPr fontId="3"/>
  <conditionalFormatting sqref="F9:F10 F12:F13 F15:F16 F18:F19 F21:F22 F24:F25 F27:F28 F30:F31 F36:F37">
    <cfRule type="notContainsBlanks" dxfId="13" priority="10" stopIfTrue="1">
      <formula>LEN(TRIM(F9))&gt;0</formula>
    </cfRule>
  </conditionalFormatting>
  <conditionalFormatting sqref="H9:H10 H12:H13 H15:H16 H18:H19 H21:H22 H24:H25 H27:H28 H30:H31 H33:H34 H36:H37 J12:J13 J15:J16 J18:J19 J21:J22 J24:J25 J27:J28 J30:J31 J33:J34 J36:J37">
    <cfRule type="expression" dxfId="12" priority="25">
      <formula>$M9&gt;0</formula>
    </cfRule>
  </conditionalFormatting>
  <conditionalFormatting sqref="H9:H10 H12:H13 H15:H16 H18:H19 H21:H22 H24:H25 H27:H28 H30:H31 H33:H34 H36:H37">
    <cfRule type="notContainsBlanks" priority="24" stopIfTrue="1">
      <formula>LEN(TRIM(H9))&gt;0</formula>
    </cfRule>
  </conditionalFormatting>
  <conditionalFormatting sqref="J9:J10">
    <cfRule type="expression" dxfId="11" priority="23">
      <formula>$M9&gt;0</formula>
    </cfRule>
  </conditionalFormatting>
  <conditionalFormatting sqref="J9:J10 J12:J13 J15:J16 J18:J19 J21:J22 J24:J25 J27:J28 J30:J31 J33:J34 J36:J37">
    <cfRule type="notContainsBlanks" priority="22" stopIfTrue="1">
      <formula>LEN(TRIM(J9))&gt;0</formula>
    </cfRule>
  </conditionalFormatting>
  <conditionalFormatting sqref="C10">
    <cfRule type="notContainsBlanks" priority="18" stopIfTrue="1">
      <formula>LEN(TRIM(C10))&gt;0</formula>
    </cfRule>
    <cfRule type="expression" dxfId="10" priority="19">
      <formula>$B10&lt;&gt;""</formula>
    </cfRule>
  </conditionalFormatting>
  <conditionalFormatting sqref="C37 C13 C16 C19 C22 C25 C28 C31 C34">
    <cfRule type="notContainsBlanks" priority="15" stopIfTrue="1">
      <formula>LEN(TRIM(C13))&gt;0</formula>
    </cfRule>
    <cfRule type="expression" dxfId="9" priority="16">
      <formula>$B13&lt;&gt;""</formula>
    </cfRule>
  </conditionalFormatting>
  <conditionalFormatting sqref="C37 C13 C16 C19 C22 C25 C28 C31 C34">
    <cfRule type="notContainsBlanks" priority="13" stopIfTrue="1">
      <formula>LEN(TRIM(C13))&gt;0</formula>
    </cfRule>
    <cfRule type="expression" dxfId="8" priority="14">
      <formula>$B13&lt;&gt;""</formula>
    </cfRule>
  </conditionalFormatting>
  <conditionalFormatting sqref="B9:D9">
    <cfRule type="containsBlanks" dxfId="7" priority="12">
      <formula>LEN(TRIM(B9))=0</formula>
    </cfRule>
  </conditionalFormatting>
  <conditionalFormatting sqref="F12:F13">
    <cfRule type="expression" dxfId="6" priority="20">
      <formula>$B$12&lt;&gt;""</formula>
    </cfRule>
  </conditionalFormatting>
  <conditionalFormatting sqref="F9:F10 F12:F13 F15:F16 F18:F19 F21:F22 F24:F25 F27:F28 F30:F31 F33:F34 F36:F37">
    <cfRule type="expression" dxfId="5" priority="35">
      <formula>$L9&lt;&gt;0</formula>
    </cfRule>
  </conditionalFormatting>
  <dataValidations count="1">
    <dataValidation imeMode="off" allowBlank="1" showInputMessage="1" showErrorMessage="1" sqref="F9:K41" xr:uid="{00000000-0002-0000-0800-000000000000}"/>
  </dataValidations>
  <pageMargins left="0.7" right="0.7" top="0.75" bottom="0.75" header="0.3" footer="0.3"/>
  <pageSetup paperSize="9" scale="86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8" id="{6CDEB5A2-62E4-4FD5-B524-A617030810F9}">
            <xm:f>総括表!$P$7&gt;=6</xm:f>
            <x14:dxf>
              <fill>
                <patternFill patternType="darkGray"/>
              </fill>
            </x14:dxf>
          </x14:cfRule>
          <xm:sqref>B1:K45</xm:sqref>
        </x14:conditionalFormatting>
        <x14:conditionalFormatting xmlns:xm="http://schemas.microsoft.com/office/excel/2006/main">
          <x14:cfRule type="expression" priority="17" id="{2CCF17C7-4674-414C-A78C-248B5E732482}">
            <xm:f>総括表!$P$7&gt;=6</xm:f>
            <x14:dxf>
              <fill>
                <patternFill patternType="darkGray"/>
              </fill>
            </x14:dxf>
          </x14:cfRule>
          <xm:sqref>C37:D38 B12:B38 C13:D14 C16:D17 C19:D20 C22:D23 C25:D26 C28:D29 C31:D32 C34:D35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1000000}">
          <x14:formula1>
            <xm:f>総括表!$R$7:$R$15</xm:f>
          </x14:formula1>
          <xm:sqref>P9</xm:sqref>
        </x14:dataValidation>
        <x14:dataValidation type="list" allowBlank="1" showInputMessage="1" showErrorMessage="1" xr:uid="{00000000-0002-0000-0800-000002000000}">
          <x14:formula1>
            <xm:f>総括表!$R$7:$R$16</xm:f>
          </x14:formula1>
          <xm:sqref>B9:D9 B36:D36 B12:D12 B15:D15 B18:D18 B21:D21 B24:D24 B27:D27 B30:D30 B33:D33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総括表</vt:lpstr>
      <vt:lpstr>初年度・明細</vt:lpstr>
      <vt:lpstr>初年度・職員給与</vt:lpstr>
      <vt:lpstr>初年度・役員報酬</vt:lpstr>
      <vt:lpstr>次年度・明細</vt:lpstr>
      <vt:lpstr>次年度・職員給与</vt:lpstr>
      <vt:lpstr>次年度・役員報酬</vt:lpstr>
      <vt:lpstr>次々年度・明細</vt:lpstr>
      <vt:lpstr>次々年度・職員給与</vt:lpstr>
      <vt:lpstr>次々年度・役員報酬</vt:lpstr>
      <vt:lpstr>次々年度・職員給与!Print_Area</vt:lpstr>
      <vt:lpstr>次々年度・明細!Print_Area</vt:lpstr>
      <vt:lpstr>次々年度・役員報酬!Print_Area</vt:lpstr>
      <vt:lpstr>次年度・職員給与!Print_Area</vt:lpstr>
      <vt:lpstr>次年度・明細!Print_Area</vt:lpstr>
      <vt:lpstr>次年度・役員報酬!Print_Area</vt:lpstr>
      <vt:lpstr>初年度・職員給与!Print_Area</vt:lpstr>
      <vt:lpstr>初年度・明細!Print_Area</vt:lpstr>
      <vt:lpstr>初年度・役員報酬!Print_Area</vt:lpstr>
      <vt:lpstr>総括表!Print_Area</vt:lpstr>
      <vt:lpstr>初年度・職員給与!Print_Titles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2019-11-14T11:11:06Z</dcterms:created>
  <dcterms:modified xsi:type="dcterms:W3CDTF">2021-08-27T02:36:23Z</dcterms:modified>
</cp:coreProperties>
</file>